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 userName="Ken Pataky" reservationPassword="81DD"/>
  <workbookPr defaultThemeVersion="124226"/>
  <bookViews>
    <workbookView xWindow="240" yWindow="285" windowWidth="20115" windowHeight="8325"/>
  </bookViews>
  <sheets>
    <sheet name="SingleSum" sheetId="4" r:id="rId1"/>
    <sheet name="RI01" sheetId="5" r:id="rId2"/>
    <sheet name="RI02" sheetId="6" r:id="rId3"/>
    <sheet name="RI03" sheetId="7" r:id="rId4"/>
    <sheet name="RI04" sheetId="8" r:id="rId5"/>
    <sheet name="RI05" sheetId="9" r:id="rId6"/>
    <sheet name="RI06" sheetId="10" r:id="rId7"/>
    <sheet name="RI07" sheetId="11" r:id="rId8"/>
    <sheet name="RI08" sheetId="12" r:id="rId9"/>
    <sheet name="RI09" sheetId="13" r:id="rId10"/>
    <sheet name="RI10" sheetId="14" r:id="rId11"/>
    <sheet name="RI11" sheetId="15" r:id="rId12"/>
    <sheet name="RI12" sheetId="16" r:id="rId13"/>
    <sheet name="RI13" sheetId="17" r:id="rId14"/>
    <sheet name="RI14" sheetId="18" r:id="rId15"/>
    <sheet name="RI15" sheetId="19" r:id="rId16"/>
    <sheet name="RI16" sheetId="20" r:id="rId17"/>
    <sheet name="RI17" sheetId="21" r:id="rId18"/>
    <sheet name="RI18" sheetId="22" r:id="rId19"/>
    <sheet name="RI19" sheetId="23" r:id="rId20"/>
    <sheet name="RI20" sheetId="24" r:id="rId21"/>
    <sheet name="RI21" sheetId="25" r:id="rId22"/>
    <sheet name="RI22" sheetId="26" r:id="rId23"/>
    <sheet name="RI23" sheetId="27" r:id="rId24"/>
    <sheet name="RI24" sheetId="28" r:id="rId25"/>
    <sheet name="RI25" sheetId="29" r:id="rId26"/>
    <sheet name="RI26" sheetId="30" r:id="rId27"/>
    <sheet name="RI27" sheetId="31" r:id="rId28"/>
    <sheet name="RI28" sheetId="33" r:id="rId29"/>
    <sheet name="RI29" sheetId="34" r:id="rId30"/>
    <sheet name="RI30" sheetId="35" r:id="rId31"/>
    <sheet name="RI31" sheetId="36" r:id="rId32"/>
    <sheet name="RI32" sheetId="37" r:id="rId33"/>
    <sheet name="RI33" sheetId="45" r:id="rId34"/>
    <sheet name="AM01" sheetId="38" r:id="rId35"/>
    <sheet name="AM02" sheetId="39" r:id="rId36"/>
    <sheet name="SD01" sheetId="40" r:id="rId37"/>
    <sheet name="PD01" sheetId="41" r:id="rId38"/>
    <sheet name="PD02" sheetId="42" r:id="rId39"/>
    <sheet name="OI01" sheetId="43" r:id="rId40"/>
    <sheet name="MI01" sheetId="44" r:id="rId41"/>
  </sheets>
  <definedNames>
    <definedName name="_Regression_Int" localSheetId="34" hidden="1">1</definedName>
    <definedName name="_Regression_Int" localSheetId="35" hidden="1">1</definedName>
    <definedName name="_Regression_Int" localSheetId="40" hidden="1">1</definedName>
    <definedName name="_Regression_Int" localSheetId="39" hidden="1">1</definedName>
    <definedName name="_Regression_Int" localSheetId="37" hidden="1">1</definedName>
    <definedName name="_Regression_Int" localSheetId="38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18" hidden="1">1</definedName>
    <definedName name="_Regression_Int" localSheetId="19" hidden="1">1</definedName>
    <definedName name="_Regression_Int" localSheetId="20" hidden="1">1</definedName>
    <definedName name="_Regression_Int" localSheetId="21" hidden="1">1</definedName>
    <definedName name="_Regression_Int" localSheetId="22" hidden="1">1</definedName>
    <definedName name="_Regression_Int" localSheetId="23" hidden="1">1</definedName>
    <definedName name="_Regression_Int" localSheetId="24" hidden="1">1</definedName>
    <definedName name="_Regression_Int" localSheetId="25" hidden="1">1</definedName>
    <definedName name="_Regression_Int" localSheetId="26" hidden="1">1</definedName>
    <definedName name="_Regression_Int" localSheetId="27" hidden="1">1</definedName>
    <definedName name="_Regression_Int" localSheetId="28" hidden="1">1</definedName>
    <definedName name="_Regression_Int" localSheetId="29" hidden="1">1</definedName>
    <definedName name="_Regression_Int" localSheetId="30" hidden="1">1</definedName>
    <definedName name="_Regression_Int" localSheetId="31" hidden="1">1</definedName>
    <definedName name="_Regression_Int" localSheetId="32" hidden="1">1</definedName>
    <definedName name="_Regression_Int" localSheetId="33" hidden="1">1</definedName>
    <definedName name="_Regression_Int" localSheetId="36" hidden="1">1</definedName>
    <definedName name="_xlnm.Print_Area" localSheetId="34">'AM01'!$A$1:$M$92</definedName>
    <definedName name="_xlnm.Print_Area" localSheetId="35">'AM02'!$A$1:$M$92</definedName>
    <definedName name="_xlnm.Print_Area" localSheetId="40">'MI01'!$A$1:$M$92</definedName>
    <definedName name="_xlnm.Print_Area" localSheetId="39">'OI01'!$A$1:$M$92</definedName>
    <definedName name="_xlnm.Print_Area" localSheetId="37">'PD01'!$A$1:$M$92</definedName>
    <definedName name="_xlnm.Print_Area" localSheetId="38">'PD02'!$A$1:$M$92</definedName>
    <definedName name="_xlnm.Print_Area" localSheetId="1">'RI01'!$A$1:$M$92</definedName>
    <definedName name="_xlnm.Print_Area" localSheetId="2">'RI02'!$A$1:$M$92</definedName>
    <definedName name="_xlnm.Print_Area" localSheetId="3">'RI03'!$A$1:$M$92</definedName>
    <definedName name="_xlnm.Print_Area" localSheetId="4">'RI04'!$A$1:$M$92</definedName>
    <definedName name="_xlnm.Print_Area" localSheetId="5">'RI05'!$A$1:$M$92</definedName>
    <definedName name="_xlnm.Print_Area" localSheetId="6">'RI06'!$A$1:$M$92</definedName>
    <definedName name="_xlnm.Print_Area" localSheetId="7">'RI07'!$A$1:$M$92</definedName>
    <definedName name="_xlnm.Print_Area" localSheetId="8">'RI08'!$A$1:$M$92</definedName>
    <definedName name="_xlnm.Print_Area" localSheetId="9">'RI09'!$A$1:$M$92</definedName>
    <definedName name="_xlnm.Print_Area" localSheetId="10">'RI10'!$A$1:$M$92</definedName>
    <definedName name="_xlnm.Print_Area" localSheetId="11">'RI11'!$A$1:$M$94</definedName>
    <definedName name="_xlnm.Print_Area" localSheetId="12">'RI12'!$A$1:$M$92</definedName>
    <definedName name="_xlnm.Print_Area" localSheetId="13">'RI13'!$A$1:$M$92</definedName>
    <definedName name="_xlnm.Print_Area" localSheetId="14">'RI14'!$A$1:$M$92</definedName>
    <definedName name="_xlnm.Print_Area" localSheetId="15">'RI15'!$A$1:$M$92</definedName>
    <definedName name="_xlnm.Print_Area" localSheetId="16">'RI16'!$A$1:$M$94</definedName>
    <definedName name="_xlnm.Print_Area" localSheetId="17">'RI17'!$A$1:$M$91</definedName>
    <definedName name="_xlnm.Print_Area" localSheetId="18">'RI18'!$A$1:$M$90</definedName>
    <definedName name="_xlnm.Print_Area" localSheetId="19">'RI19'!$A$1:$M$94</definedName>
    <definedName name="_xlnm.Print_Area" localSheetId="20">'RI20'!$A$1:$M$92</definedName>
    <definedName name="_xlnm.Print_Area" localSheetId="21">'RI21'!$A$1:$M$91</definedName>
    <definedName name="_xlnm.Print_Area" localSheetId="22">'RI22'!$A$1:$M$91</definedName>
    <definedName name="_xlnm.Print_Area" localSheetId="23">'RI23'!$A$1:$M$92</definedName>
    <definedName name="_xlnm.Print_Area" localSheetId="24">'RI24'!$A$1:$M$90</definedName>
    <definedName name="_xlnm.Print_Area" localSheetId="25">'RI25'!$A$1:$M$95</definedName>
    <definedName name="_xlnm.Print_Area" localSheetId="26">'RI26'!$A$1:$M$94</definedName>
    <definedName name="_xlnm.Print_Area" localSheetId="27">'RI27'!$A$1:$M$92</definedName>
    <definedName name="_xlnm.Print_Area" localSheetId="28">'RI28'!$A$1:$M$93</definedName>
    <definedName name="_xlnm.Print_Area" localSheetId="29">'RI29'!$A$1:$M$95</definedName>
    <definedName name="_xlnm.Print_Area" localSheetId="30">'RI30'!$A$1:$M$97</definedName>
    <definedName name="_xlnm.Print_Area" localSheetId="31">'RI31'!$A$1:$M$92</definedName>
    <definedName name="_xlnm.Print_Area" localSheetId="32">'RI32'!$A$1:$M$96</definedName>
    <definedName name="_xlnm.Print_Area" localSheetId="33">'RI33'!$A$1:$M$93</definedName>
    <definedName name="_xlnm.Print_Area" localSheetId="36">'SD01'!$A$1:$M$92</definedName>
    <definedName name="Print_Area_MI" localSheetId="34">'AM01'!$A$1:$N$92</definedName>
    <definedName name="Print_Area_MI" localSheetId="35">'AM02'!$A$1:$N$92</definedName>
    <definedName name="Print_Area_MI" localSheetId="40">'MI01'!$A$1:$N$92</definedName>
    <definedName name="Print_Area_MI" localSheetId="39">'OI01'!$A$1:$N$92</definedName>
    <definedName name="Print_Area_MI" localSheetId="37">'PD01'!$A$1:$N$92</definedName>
    <definedName name="Print_Area_MI" localSheetId="38">'PD02'!$A$1:$N$92</definedName>
    <definedName name="Print_Area_MI" localSheetId="2">'RI02'!$A$1:$N$92</definedName>
    <definedName name="Print_Area_MI" localSheetId="3">'RI03'!$A$1:$N$92</definedName>
    <definedName name="Print_Area_MI" localSheetId="4">'RI04'!$A$1:$N$92</definedName>
    <definedName name="Print_Area_MI" localSheetId="5">'RI05'!$A$1:$N$92</definedName>
    <definedName name="Print_Area_MI" localSheetId="6">'RI06'!$A$1:$N$92</definedName>
    <definedName name="Print_Area_MI" localSheetId="7">'RI07'!$A$1:$N$92</definedName>
    <definedName name="Print_Area_MI" localSheetId="8">'RI08'!$A$1:$N$92</definedName>
    <definedName name="Print_Area_MI" localSheetId="9">'RI09'!$A$1:$N$92</definedName>
    <definedName name="Print_Area_MI" localSheetId="10">'RI10'!$A$1:$N$92</definedName>
    <definedName name="Print_Area_MI" localSheetId="11">'RI11'!$A$1:$N$94</definedName>
    <definedName name="Print_Area_MI" localSheetId="12">'RI12'!$A$1:$N$92</definedName>
    <definedName name="Print_Area_MI" localSheetId="13">'RI13'!$A$1:$N$92</definedName>
    <definedName name="Print_Area_MI" localSheetId="14">'RI14'!$A$1:$N$92</definedName>
    <definedName name="Print_Area_MI" localSheetId="15">'RI15'!$A$1:$N$92</definedName>
    <definedName name="Print_Area_MI" localSheetId="16">'RI16'!$A$1:$N$94</definedName>
    <definedName name="Print_Area_MI" localSheetId="17">'RI17'!$A$1:$N$91</definedName>
    <definedName name="Print_Area_MI" localSheetId="18">'RI18'!$A$1:$N$90</definedName>
    <definedName name="Print_Area_MI" localSheetId="19">'RI19'!$A$1:$N$94</definedName>
    <definedName name="Print_Area_MI" localSheetId="20">'RI20'!$A$1:$N$92</definedName>
    <definedName name="Print_Area_MI" localSheetId="21">'RI21'!$A$1:$N$91</definedName>
    <definedName name="Print_Area_MI" localSheetId="22">'RI22'!$A$1:$N$91</definedName>
    <definedName name="Print_Area_MI" localSheetId="23">'RI23'!$A$1:$N$92</definedName>
    <definedName name="Print_Area_MI" localSheetId="24">'RI24'!$A$1:$N$90</definedName>
    <definedName name="Print_Area_MI" localSheetId="25">'RI25'!$A$1:$N$95</definedName>
    <definedName name="Print_Area_MI" localSheetId="26">'RI26'!$A$1:$N$94</definedName>
    <definedName name="Print_Area_MI" localSheetId="27">'RI27'!$A$1:$N$92</definedName>
    <definedName name="Print_Area_MI" localSheetId="28">'RI28'!$A$1:$N$93</definedName>
    <definedName name="Print_Area_MI" localSheetId="29">'RI29'!$A$1:$N$95</definedName>
    <definedName name="Print_Area_MI" localSheetId="30">'RI30'!$A$1:$N$97</definedName>
    <definedName name="Print_Area_MI" localSheetId="31">'RI31'!$A$1:$N$92</definedName>
    <definedName name="Print_Area_MI" localSheetId="32">'RI32'!$A$1:$N$96</definedName>
    <definedName name="Print_Area_MI" localSheetId="33">'RI33'!$A$1:$N$93</definedName>
    <definedName name="Print_Area_MI" localSheetId="36">'SD01'!$A$1:$N$92</definedName>
    <definedName name="Print_Area_MI">'RI01'!$A$1:$N$92</definedName>
    <definedName name="Print_Titles_MI" localSheetId="34">'AM01'!#REF!</definedName>
    <definedName name="Print_Titles_MI" localSheetId="35">'AM02'!#REF!</definedName>
    <definedName name="Print_Titles_MI" localSheetId="40">'MI01'!#REF!</definedName>
    <definedName name="Print_Titles_MI" localSheetId="39">'OI01'!#REF!</definedName>
    <definedName name="Print_Titles_MI" localSheetId="37">'PD01'!#REF!</definedName>
    <definedName name="Print_Titles_MI" localSheetId="38">'PD02'!#REF!</definedName>
    <definedName name="Print_Titles_MI" localSheetId="1">'RI01'!#REF!</definedName>
    <definedName name="Print_Titles_MI" localSheetId="2">'RI02'!#REF!</definedName>
    <definedName name="Print_Titles_MI" localSheetId="3">'RI03'!#REF!</definedName>
    <definedName name="Print_Titles_MI" localSheetId="4">'RI04'!#REF!</definedName>
    <definedName name="Print_Titles_MI" localSheetId="5">'RI05'!#REF!</definedName>
    <definedName name="Print_Titles_MI" localSheetId="6">'RI06'!#REF!</definedName>
    <definedName name="Print_Titles_MI" localSheetId="7">'RI07'!#REF!</definedName>
    <definedName name="Print_Titles_MI" localSheetId="8">'RI08'!#REF!</definedName>
    <definedName name="Print_Titles_MI" localSheetId="9">'RI09'!#REF!</definedName>
    <definedName name="Print_Titles_MI" localSheetId="10">'RI10'!#REF!</definedName>
    <definedName name="Print_Titles_MI" localSheetId="11">'RI11'!#REF!</definedName>
    <definedName name="Print_Titles_MI" localSheetId="12">'RI12'!#REF!</definedName>
    <definedName name="Print_Titles_MI" localSheetId="13">'RI13'!#REF!</definedName>
    <definedName name="Print_Titles_MI" localSheetId="14">'RI14'!#REF!</definedName>
    <definedName name="Print_Titles_MI" localSheetId="15">'RI15'!#REF!</definedName>
    <definedName name="Print_Titles_MI" localSheetId="16">'RI16'!#REF!</definedName>
    <definedName name="Print_Titles_MI" localSheetId="17">'RI17'!#REF!</definedName>
    <definedName name="Print_Titles_MI" localSheetId="18">'RI18'!#REF!</definedName>
    <definedName name="Print_Titles_MI" localSheetId="19">'RI19'!#REF!</definedName>
    <definedName name="Print_Titles_MI" localSheetId="20">'RI20'!#REF!</definedName>
    <definedName name="Print_Titles_MI" localSheetId="21">'RI21'!#REF!</definedName>
    <definedName name="Print_Titles_MI" localSheetId="22">'RI22'!#REF!</definedName>
    <definedName name="Print_Titles_MI" localSheetId="23">'RI23'!#REF!</definedName>
    <definedName name="Print_Titles_MI" localSheetId="24">'RI24'!#REF!</definedName>
    <definedName name="Print_Titles_MI" localSheetId="25">'RI25'!#REF!</definedName>
    <definedName name="Print_Titles_MI" localSheetId="26">'RI26'!#REF!</definedName>
    <definedName name="Print_Titles_MI" localSheetId="27">'RI27'!#REF!</definedName>
    <definedName name="Print_Titles_MI" localSheetId="28">'RI28'!#REF!</definedName>
    <definedName name="Print_Titles_MI" localSheetId="29">'RI29'!#REF!</definedName>
    <definedName name="Print_Titles_MI" localSheetId="30">'RI30'!#REF!</definedName>
    <definedName name="Print_Titles_MI" localSheetId="31">'RI31'!#REF!</definedName>
    <definedName name="Print_Titles_MI" localSheetId="32">'RI32'!#REF!</definedName>
    <definedName name="Print_Titles_MI" localSheetId="33">'RI33'!#REF!</definedName>
    <definedName name="Print_Titles_MI" localSheetId="36">'SD01'!#REF!</definedName>
  </definedNames>
  <calcPr calcId="145621"/>
</workbook>
</file>

<file path=xl/calcChain.xml><?xml version="1.0" encoding="utf-8"?>
<calcChain xmlns="http://schemas.openxmlformats.org/spreadsheetml/2006/main">
  <c r="K38" i="45" l="1"/>
  <c r="L38" i="45"/>
  <c r="K37" i="45"/>
  <c r="L37" i="45"/>
  <c r="K36" i="45"/>
  <c r="L36" i="45"/>
  <c r="K35" i="45"/>
  <c r="L35" i="45"/>
  <c r="M68" i="36"/>
  <c r="M85" i="33"/>
  <c r="M84" i="33"/>
  <c r="M83" i="33"/>
  <c r="M82" i="33"/>
  <c r="M81" i="33"/>
  <c r="M80" i="33"/>
  <c r="K25" i="45"/>
  <c r="L25" i="45"/>
  <c r="K23" i="45"/>
  <c r="L23" i="45"/>
  <c r="K24" i="45"/>
  <c r="L24" i="45"/>
  <c r="L22" i="45"/>
  <c r="K22" i="45"/>
  <c r="K21" i="45"/>
  <c r="L21" i="45"/>
  <c r="K20" i="45"/>
  <c r="L20" i="45"/>
  <c r="K19" i="45"/>
  <c r="L19" i="45"/>
  <c r="K18" i="45"/>
  <c r="L18" i="45"/>
  <c r="D18" i="45"/>
  <c r="K17" i="45"/>
  <c r="L17" i="45"/>
  <c r="K16" i="45"/>
  <c r="L16" i="45"/>
  <c r="K14" i="45"/>
  <c r="L14" i="45"/>
  <c r="K15" i="45"/>
  <c r="L15" i="45"/>
  <c r="K13" i="45"/>
  <c r="L13" i="45"/>
  <c r="K12" i="45"/>
  <c r="L12" i="45"/>
  <c r="K11" i="45"/>
  <c r="L11" i="45"/>
  <c r="A84" i="37"/>
  <c r="A83" i="37"/>
  <c r="L88" i="37"/>
  <c r="K88" i="37"/>
  <c r="L87" i="37"/>
  <c r="K87" i="37"/>
  <c r="K86" i="37"/>
  <c r="L86" i="37"/>
  <c r="L84" i="37"/>
  <c r="K84" i="37"/>
  <c r="L85" i="37"/>
  <c r="K85" i="37"/>
  <c r="K83" i="37"/>
  <c r="L83" i="37"/>
  <c r="K78" i="37"/>
  <c r="L78" i="37"/>
  <c r="K56" i="37"/>
  <c r="L56" i="37"/>
  <c r="K68" i="37"/>
  <c r="L68" i="37"/>
  <c r="M92" i="45"/>
  <c r="M91" i="45"/>
  <c r="A11" i="45"/>
  <c r="A12" i="45"/>
  <c r="A13" i="45"/>
  <c r="A14" i="45"/>
  <c r="A15" i="45"/>
  <c r="A16" i="45"/>
  <c r="A17" i="45"/>
  <c r="A18" i="45"/>
  <c r="A19" i="45"/>
  <c r="A20" i="45"/>
  <c r="A21" i="45"/>
  <c r="A22" i="45"/>
  <c r="A23" i="45"/>
  <c r="A24" i="45"/>
  <c r="A25" i="45"/>
  <c r="A26" i="45"/>
  <c r="A27" i="45"/>
  <c r="A28" i="45"/>
  <c r="A29" i="45"/>
  <c r="A30" i="45"/>
  <c r="A31" i="45"/>
  <c r="A32" i="45"/>
  <c r="A33" i="45"/>
  <c r="A34" i="45"/>
  <c r="A35" i="45"/>
  <c r="A36" i="45"/>
  <c r="A37" i="45"/>
  <c r="A38" i="45"/>
  <c r="A39" i="45"/>
  <c r="A40" i="45"/>
  <c r="A41" i="45"/>
  <c r="A42" i="45"/>
  <c r="A43" i="45"/>
  <c r="A44" i="45"/>
  <c r="A45" i="45"/>
  <c r="A46" i="45"/>
  <c r="A47" i="45"/>
  <c r="A48" i="45"/>
  <c r="A49" i="45"/>
  <c r="A50" i="45"/>
  <c r="A51" i="45"/>
  <c r="A52" i="45"/>
  <c r="A53" i="45"/>
  <c r="A54" i="45"/>
  <c r="A55" i="45"/>
  <c r="A56" i="45"/>
  <c r="A57" i="45"/>
  <c r="A58" i="45"/>
  <c r="A59" i="45"/>
  <c r="A60" i="45"/>
  <c r="A61" i="45"/>
  <c r="A62" i="45"/>
  <c r="A63" i="45"/>
  <c r="A64" i="45"/>
  <c r="A65" i="45"/>
  <c r="A66" i="45"/>
  <c r="A67" i="45"/>
  <c r="A68" i="45"/>
  <c r="A69" i="45"/>
  <c r="A70" i="45"/>
  <c r="A71" i="45"/>
  <c r="A72" i="45"/>
  <c r="A73" i="45"/>
  <c r="A74" i="45"/>
  <c r="A75" i="45"/>
  <c r="A76" i="45"/>
  <c r="A77" i="45"/>
  <c r="A78" i="45"/>
  <c r="A79" i="45"/>
  <c r="A80" i="45"/>
  <c r="A81" i="45"/>
  <c r="A82" i="45"/>
  <c r="A83" i="45"/>
  <c r="A84" i="45"/>
  <c r="A85" i="45"/>
  <c r="K10" i="45"/>
  <c r="K82" i="37"/>
  <c r="L82" i="37"/>
  <c r="K81" i="37"/>
  <c r="L81" i="37"/>
  <c r="K80" i="37"/>
  <c r="L80" i="37"/>
  <c r="K72" i="5"/>
  <c r="G48" i="4"/>
  <c r="F48" i="4"/>
  <c r="D48" i="4"/>
  <c r="C48" i="4"/>
  <c r="F43" i="4"/>
  <c r="G41" i="4"/>
  <c r="F41" i="4"/>
  <c r="D41" i="4"/>
  <c r="C41" i="4"/>
  <c r="F40" i="4"/>
  <c r="F53" i="4"/>
  <c r="F39" i="4"/>
  <c r="G37" i="4"/>
  <c r="F37" i="4"/>
  <c r="D37" i="4"/>
  <c r="C37" i="4"/>
  <c r="G36" i="4"/>
  <c r="F36" i="4"/>
  <c r="D36" i="4"/>
  <c r="C36" i="4"/>
  <c r="G35" i="4"/>
  <c r="D35" i="4"/>
  <c r="C35" i="4"/>
  <c r="G33" i="4"/>
  <c r="D33" i="4"/>
  <c r="C33" i="4"/>
  <c r="G30" i="4"/>
  <c r="F30" i="4"/>
  <c r="D30" i="4"/>
  <c r="C30" i="4"/>
  <c r="G29" i="4"/>
  <c r="C31" i="4"/>
  <c r="D31" i="4"/>
  <c r="F31" i="4"/>
  <c r="G31" i="4"/>
  <c r="D29" i="4"/>
  <c r="C29" i="4"/>
  <c r="G28" i="4"/>
  <c r="D28" i="4"/>
  <c r="C28" i="4"/>
  <c r="G23" i="4"/>
  <c r="D23" i="4"/>
  <c r="C23" i="4"/>
  <c r="G27" i="4"/>
  <c r="F27" i="4"/>
  <c r="D27" i="4"/>
  <c r="C27" i="4"/>
  <c r="G22" i="4"/>
  <c r="F22" i="4"/>
  <c r="D22" i="4"/>
  <c r="C22" i="4"/>
  <c r="G50" i="4"/>
  <c r="F50" i="4"/>
  <c r="D50" i="4"/>
  <c r="C50" i="4"/>
  <c r="G49" i="4"/>
  <c r="F49" i="4"/>
  <c r="D49" i="4"/>
  <c r="C49" i="4"/>
  <c r="G47" i="4"/>
  <c r="F47" i="4"/>
  <c r="D47" i="4"/>
  <c r="C47" i="4"/>
  <c r="G46" i="4"/>
  <c r="F46" i="4"/>
  <c r="D46" i="4"/>
  <c r="C46" i="4"/>
  <c r="G45" i="4"/>
  <c r="F45" i="4"/>
  <c r="D45" i="4"/>
  <c r="C45" i="4"/>
  <c r="G44" i="4"/>
  <c r="F44" i="4"/>
  <c r="C44" i="4"/>
  <c r="F42" i="4"/>
  <c r="G38" i="4"/>
  <c r="F38" i="4"/>
  <c r="D38" i="4"/>
  <c r="C38" i="4"/>
  <c r="F35" i="4"/>
  <c r="G34" i="4"/>
  <c r="F34" i="4"/>
  <c r="D34" i="4"/>
  <c r="C34" i="4"/>
  <c r="F33" i="4"/>
  <c r="F32" i="4"/>
  <c r="F29" i="4"/>
  <c r="F28" i="4"/>
  <c r="G26" i="4"/>
  <c r="F26" i="4"/>
  <c r="D26" i="4"/>
  <c r="C26" i="4"/>
  <c r="G25" i="4"/>
  <c r="F25" i="4"/>
  <c r="D25" i="4"/>
  <c r="C25" i="4"/>
  <c r="G24" i="4"/>
  <c r="F24" i="4"/>
  <c r="D24" i="4"/>
  <c r="C24" i="4"/>
  <c r="F23" i="4"/>
  <c r="G21" i="4"/>
  <c r="F21" i="4"/>
  <c r="C21" i="4"/>
  <c r="G20" i="4"/>
  <c r="F20" i="4"/>
  <c r="D20" i="4"/>
  <c r="C20" i="4"/>
  <c r="G19" i="4"/>
  <c r="F19" i="4"/>
  <c r="D19" i="4"/>
  <c r="G18" i="4"/>
  <c r="F18" i="4"/>
  <c r="D18" i="4"/>
  <c r="C18" i="4"/>
  <c r="G17" i="4"/>
  <c r="F17" i="4"/>
  <c r="D17" i="4"/>
  <c r="C17" i="4"/>
  <c r="G13" i="4"/>
  <c r="D13" i="4"/>
  <c r="C13" i="4"/>
  <c r="F16" i="4"/>
  <c r="F15" i="4"/>
  <c r="F14" i="4"/>
  <c r="F13" i="4"/>
  <c r="F12" i="4"/>
  <c r="M91" i="44"/>
  <c r="M90" i="44"/>
  <c r="E50" i="4"/>
  <c r="K84" i="44"/>
  <c r="L84" i="44"/>
  <c r="K83" i="44"/>
  <c r="L83" i="44"/>
  <c r="K82" i="44"/>
  <c r="L82" i="44"/>
  <c r="K81" i="44"/>
  <c r="L81" i="44"/>
  <c r="K80" i="44"/>
  <c r="L80" i="44"/>
  <c r="K79" i="44"/>
  <c r="L79" i="44"/>
  <c r="K78" i="44"/>
  <c r="L78" i="44"/>
  <c r="K77" i="44"/>
  <c r="L77" i="44"/>
  <c r="K76" i="44"/>
  <c r="L76" i="44"/>
  <c r="K75" i="44"/>
  <c r="L75" i="44"/>
  <c r="K74" i="44"/>
  <c r="L74" i="44"/>
  <c r="K73" i="44"/>
  <c r="L73" i="44"/>
  <c r="K72" i="44"/>
  <c r="L72" i="44"/>
  <c r="K71" i="44"/>
  <c r="L71" i="44"/>
  <c r="K70" i="44"/>
  <c r="L70" i="44"/>
  <c r="K69" i="44"/>
  <c r="L69" i="44"/>
  <c r="K68" i="44"/>
  <c r="L68" i="44"/>
  <c r="D68" i="44"/>
  <c r="D69" i="44"/>
  <c r="D70" i="44"/>
  <c r="D71" i="44"/>
  <c r="D72" i="44"/>
  <c r="D73" i="44"/>
  <c r="D74" i="44"/>
  <c r="D75" i="44"/>
  <c r="D76" i="44"/>
  <c r="D77" i="44"/>
  <c r="D78" i="44"/>
  <c r="D79" i="44"/>
  <c r="D80" i="44"/>
  <c r="D81" i="44"/>
  <c r="D82" i="44"/>
  <c r="D83" i="44"/>
  <c r="D84" i="44"/>
  <c r="K67" i="44"/>
  <c r="L67" i="44"/>
  <c r="L66" i="44"/>
  <c r="K66" i="44"/>
  <c r="K65" i="44"/>
  <c r="L65" i="44"/>
  <c r="L64" i="44"/>
  <c r="K64" i="44"/>
  <c r="A64" i="44"/>
  <c r="A65" i="44"/>
  <c r="A66" i="44"/>
  <c r="A67" i="44"/>
  <c r="A68" i="44"/>
  <c r="A69" i="44"/>
  <c r="A70" i="44"/>
  <c r="A71" i="44"/>
  <c r="A72" i="44"/>
  <c r="A73" i="44"/>
  <c r="A74" i="44"/>
  <c r="A75" i="44"/>
  <c r="A76" i="44"/>
  <c r="A77" i="44"/>
  <c r="A78" i="44"/>
  <c r="A79" i="44"/>
  <c r="A80" i="44"/>
  <c r="A81" i="44"/>
  <c r="A82" i="44"/>
  <c r="A83" i="44"/>
  <c r="A84" i="44"/>
  <c r="K63" i="44"/>
  <c r="L63" i="44"/>
  <c r="A63" i="44"/>
  <c r="K62" i="44"/>
  <c r="K61" i="44"/>
  <c r="L61" i="44"/>
  <c r="K60" i="44"/>
  <c r="L60" i="44"/>
  <c r="K59" i="44"/>
  <c r="L59" i="44"/>
  <c r="K58" i="44"/>
  <c r="L58" i="44"/>
  <c r="K57" i="44"/>
  <c r="L57" i="44"/>
  <c r="K56" i="44"/>
  <c r="L56" i="44"/>
  <c r="K55" i="44"/>
  <c r="L55" i="44"/>
  <c r="K54" i="44"/>
  <c r="L54" i="44"/>
  <c r="K53" i="44"/>
  <c r="L53" i="44"/>
  <c r="K52" i="44"/>
  <c r="L52" i="44"/>
  <c r="K51" i="44"/>
  <c r="L51" i="44"/>
  <c r="K50" i="44"/>
  <c r="L50" i="44"/>
  <c r="K49" i="44"/>
  <c r="L49" i="44"/>
  <c r="K48" i="44"/>
  <c r="L48" i="44"/>
  <c r="A48" i="44"/>
  <c r="A49" i="44"/>
  <c r="A50" i="44"/>
  <c r="A51" i="44"/>
  <c r="A52" i="44"/>
  <c r="A53" i="44"/>
  <c r="A54" i="44"/>
  <c r="A55" i="44"/>
  <c r="A56" i="44"/>
  <c r="A57" i="44"/>
  <c r="A58" i="44"/>
  <c r="K47" i="44"/>
  <c r="L47" i="44"/>
  <c r="D47" i="44"/>
  <c r="D48" i="44"/>
  <c r="D49" i="44"/>
  <c r="D50" i="44"/>
  <c r="D51" i="44"/>
  <c r="D52" i="44"/>
  <c r="D53" i="44"/>
  <c r="D54" i="44"/>
  <c r="D55" i="44"/>
  <c r="D56" i="44"/>
  <c r="D57" i="44"/>
  <c r="D58" i="44"/>
  <c r="L46" i="44"/>
  <c r="K46" i="44"/>
  <c r="L45" i="44"/>
  <c r="K45" i="44"/>
  <c r="L44" i="44"/>
  <c r="K44" i="44"/>
  <c r="L43" i="44"/>
  <c r="K43" i="44"/>
  <c r="L42" i="44"/>
  <c r="K42" i="44"/>
  <c r="L41" i="44"/>
  <c r="K41" i="44"/>
  <c r="A41" i="44"/>
  <c r="A42" i="44"/>
  <c r="A43" i="44"/>
  <c r="L40" i="44"/>
  <c r="K40" i="44"/>
  <c r="D40" i="44"/>
  <c r="D41" i="44"/>
  <c r="D42" i="44"/>
  <c r="D43" i="44"/>
  <c r="K39" i="44"/>
  <c r="L39" i="44"/>
  <c r="K38" i="44"/>
  <c r="L38" i="44"/>
  <c r="K37" i="44"/>
  <c r="L37" i="44"/>
  <c r="K36" i="44"/>
  <c r="L36" i="44"/>
  <c r="K35" i="44"/>
  <c r="L35" i="44"/>
  <c r="K34" i="44"/>
  <c r="L34" i="44"/>
  <c r="K33" i="44"/>
  <c r="L33" i="44"/>
  <c r="A33" i="44"/>
  <c r="A34" i="44"/>
  <c r="A35" i="44"/>
  <c r="A36" i="44"/>
  <c r="K32" i="44"/>
  <c r="L32" i="44"/>
  <c r="D32" i="44"/>
  <c r="D33" i="44"/>
  <c r="D34" i="44"/>
  <c r="D35" i="44"/>
  <c r="D36" i="44"/>
  <c r="L31" i="44"/>
  <c r="K31" i="44"/>
  <c r="L30" i="44"/>
  <c r="K30" i="44"/>
  <c r="L29" i="44"/>
  <c r="K29" i="44"/>
  <c r="K28" i="44"/>
  <c r="K27" i="44"/>
  <c r="L27" i="44"/>
  <c r="K26" i="44"/>
  <c r="L26" i="44"/>
  <c r="K25" i="44"/>
  <c r="L25" i="44"/>
  <c r="K24" i="44"/>
  <c r="L23" i="44"/>
  <c r="K23" i="44"/>
  <c r="L22" i="44"/>
  <c r="K22" i="44"/>
  <c r="L21" i="44"/>
  <c r="K21" i="44"/>
  <c r="K20" i="44"/>
  <c r="A20" i="44"/>
  <c r="K19" i="44"/>
  <c r="D19" i="44"/>
  <c r="D20" i="44"/>
  <c r="K18" i="44"/>
  <c r="L18" i="44"/>
  <c r="K17" i="44"/>
  <c r="L17" i="44"/>
  <c r="K16" i="44"/>
  <c r="L16" i="44"/>
  <c r="K15" i="44"/>
  <c r="L15" i="44"/>
  <c r="K14" i="44"/>
  <c r="L14" i="44"/>
  <c r="D14" i="44"/>
  <c r="D15" i="44"/>
  <c r="K13" i="44"/>
  <c r="L13" i="44"/>
  <c r="K12" i="44"/>
  <c r="L12" i="44"/>
  <c r="A12" i="44"/>
  <c r="A13" i="44"/>
  <c r="A14" i="44"/>
  <c r="A15" i="44"/>
  <c r="K11" i="44"/>
  <c r="L11" i="44"/>
  <c r="K10" i="44"/>
  <c r="M88" i="44"/>
  <c r="M91" i="43"/>
  <c r="M90" i="43"/>
  <c r="E49" i="4"/>
  <c r="K84" i="43"/>
  <c r="L84" i="43"/>
  <c r="K83" i="43"/>
  <c r="L83" i="43"/>
  <c r="K82" i="43"/>
  <c r="L82" i="43"/>
  <c r="K81" i="43"/>
  <c r="L81" i="43"/>
  <c r="K80" i="43"/>
  <c r="L80" i="43"/>
  <c r="K79" i="43"/>
  <c r="L79" i="43"/>
  <c r="K78" i="43"/>
  <c r="L78" i="43"/>
  <c r="K77" i="43"/>
  <c r="L77" i="43"/>
  <c r="K76" i="43"/>
  <c r="L76" i="43"/>
  <c r="K75" i="43"/>
  <c r="L75" i="43"/>
  <c r="K74" i="43"/>
  <c r="L74" i="43"/>
  <c r="K73" i="43"/>
  <c r="L73" i="43"/>
  <c r="K72" i="43"/>
  <c r="L72" i="43"/>
  <c r="K71" i="43"/>
  <c r="L71" i="43"/>
  <c r="K70" i="43"/>
  <c r="L70" i="43"/>
  <c r="K69" i="43"/>
  <c r="L69" i="43"/>
  <c r="K68" i="43"/>
  <c r="L68" i="43"/>
  <c r="K67" i="43"/>
  <c r="L67" i="43"/>
  <c r="K66" i="43"/>
  <c r="L66" i="43"/>
  <c r="K65" i="43"/>
  <c r="L65" i="43"/>
  <c r="K64" i="43"/>
  <c r="L64" i="43"/>
  <c r="K63" i="43"/>
  <c r="L63" i="43"/>
  <c r="K62" i="43"/>
  <c r="L62" i="43"/>
  <c r="K61" i="43"/>
  <c r="L61" i="43"/>
  <c r="K60" i="43"/>
  <c r="L60" i="43"/>
  <c r="K59" i="43"/>
  <c r="L59" i="43"/>
  <c r="K58" i="43"/>
  <c r="L58" i="43"/>
  <c r="K57" i="43"/>
  <c r="L57" i="43"/>
  <c r="K56" i="43"/>
  <c r="L56" i="43"/>
  <c r="K55" i="43"/>
  <c r="L55" i="43"/>
  <c r="K54" i="43"/>
  <c r="L54" i="43"/>
  <c r="K53" i="43"/>
  <c r="L53" i="43"/>
  <c r="K52" i="43"/>
  <c r="L52" i="43"/>
  <c r="K51" i="43"/>
  <c r="L51" i="43"/>
  <c r="K50" i="43"/>
  <c r="L50" i="43"/>
  <c r="K49" i="43"/>
  <c r="L49" i="43"/>
  <c r="K48" i="43"/>
  <c r="L48" i="43"/>
  <c r="K47" i="43"/>
  <c r="L47" i="43"/>
  <c r="K46" i="43"/>
  <c r="L46" i="43"/>
  <c r="K45" i="43"/>
  <c r="L45" i="43"/>
  <c r="K44" i="43"/>
  <c r="L44" i="43"/>
  <c r="K43" i="43"/>
  <c r="L43" i="43"/>
  <c r="K42" i="43"/>
  <c r="L42" i="43"/>
  <c r="K41" i="43"/>
  <c r="L41" i="43"/>
  <c r="K40" i="43"/>
  <c r="L40" i="43"/>
  <c r="K39" i="43"/>
  <c r="L39" i="43"/>
  <c r="K38" i="43"/>
  <c r="L38" i="43"/>
  <c r="K37" i="43"/>
  <c r="L37" i="43"/>
  <c r="K36" i="43"/>
  <c r="L36" i="43"/>
  <c r="K35" i="43"/>
  <c r="L35" i="43"/>
  <c r="K34" i="43"/>
  <c r="L34" i="43"/>
  <c r="K33" i="43"/>
  <c r="L33" i="43"/>
  <c r="D33" i="43"/>
  <c r="D34" i="43"/>
  <c r="D35" i="43"/>
  <c r="D36" i="43"/>
  <c r="D37" i="43"/>
  <c r="K32" i="43"/>
  <c r="L32" i="43"/>
  <c r="L31" i="43"/>
  <c r="K31" i="43"/>
  <c r="D31" i="43"/>
  <c r="L30" i="43"/>
  <c r="K30" i="43"/>
  <c r="K29" i="43"/>
  <c r="L29" i="43"/>
  <c r="L28" i="43"/>
  <c r="K28" i="43"/>
  <c r="L27" i="43"/>
  <c r="K27" i="43"/>
  <c r="L26" i="43"/>
  <c r="K26" i="43"/>
  <c r="D26" i="43"/>
  <c r="D27" i="43"/>
  <c r="D28" i="43"/>
  <c r="L25" i="43"/>
  <c r="K25" i="43"/>
  <c r="K24" i="43"/>
  <c r="L24" i="43"/>
  <c r="K23" i="43"/>
  <c r="L23" i="43"/>
  <c r="D23" i="43"/>
  <c r="D24" i="43"/>
  <c r="K22" i="43"/>
  <c r="L22" i="43"/>
  <c r="L21" i="43"/>
  <c r="K21" i="43"/>
  <c r="K20" i="43"/>
  <c r="L20" i="43"/>
  <c r="L19" i="43"/>
  <c r="K19" i="43"/>
  <c r="K18" i="43"/>
  <c r="L18" i="43"/>
  <c r="D18" i="43"/>
  <c r="K17" i="43"/>
  <c r="L17" i="43"/>
  <c r="L16" i="43"/>
  <c r="K16" i="43"/>
  <c r="D16" i="43"/>
  <c r="L15" i="43"/>
  <c r="K15" i="43"/>
  <c r="K14" i="43"/>
  <c r="L14" i="43"/>
  <c r="L13" i="43"/>
  <c r="K13" i="43"/>
  <c r="K12" i="43"/>
  <c r="L12" i="43"/>
  <c r="K11" i="43"/>
  <c r="L11" i="43"/>
  <c r="D11" i="43"/>
  <c r="D12" i="43"/>
  <c r="A11" i="43"/>
  <c r="A12" i="43"/>
  <c r="A13" i="43"/>
  <c r="A14" i="43"/>
  <c r="A15" i="43"/>
  <c r="A16" i="43"/>
  <c r="A17" i="43"/>
  <c r="A18" i="43"/>
  <c r="A19" i="43"/>
  <c r="A20" i="43"/>
  <c r="A21" i="43"/>
  <c r="A22" i="43"/>
  <c r="A23" i="43"/>
  <c r="A24" i="43"/>
  <c r="A25" i="43"/>
  <c r="A26" i="43"/>
  <c r="A27" i="43"/>
  <c r="A28" i="43"/>
  <c r="A29" i="43"/>
  <c r="A30" i="43"/>
  <c r="A31" i="43"/>
  <c r="A32" i="43"/>
  <c r="A33" i="43"/>
  <c r="A34" i="43"/>
  <c r="A35" i="43"/>
  <c r="A36" i="43"/>
  <c r="A37" i="43"/>
  <c r="A38" i="43"/>
  <c r="A39" i="43"/>
  <c r="A40" i="43"/>
  <c r="A41" i="43"/>
  <c r="A42" i="43"/>
  <c r="A43" i="43"/>
  <c r="A44" i="43"/>
  <c r="A45" i="43"/>
  <c r="A46" i="43"/>
  <c r="A47" i="43"/>
  <c r="A48" i="43"/>
  <c r="A49" i="43"/>
  <c r="A50" i="43"/>
  <c r="A51" i="43"/>
  <c r="A52" i="43"/>
  <c r="A53" i="43"/>
  <c r="A54" i="43"/>
  <c r="A55" i="43"/>
  <c r="A56" i="43"/>
  <c r="A57" i="43"/>
  <c r="A58" i="43"/>
  <c r="A59" i="43"/>
  <c r="A60" i="43"/>
  <c r="A61" i="43"/>
  <c r="A62" i="43"/>
  <c r="A63" i="43"/>
  <c r="A64" i="43"/>
  <c r="A65" i="43"/>
  <c r="A66" i="43"/>
  <c r="A67" i="43"/>
  <c r="A68" i="43"/>
  <c r="A69" i="43"/>
  <c r="A70" i="43"/>
  <c r="A71" i="43"/>
  <c r="A72" i="43"/>
  <c r="A73" i="43"/>
  <c r="A74" i="43"/>
  <c r="A75" i="43"/>
  <c r="A76" i="43"/>
  <c r="A77" i="43"/>
  <c r="A78" i="43"/>
  <c r="A79" i="43"/>
  <c r="A80" i="43"/>
  <c r="A81" i="43"/>
  <c r="A82" i="43"/>
  <c r="A83" i="43"/>
  <c r="A84" i="43"/>
  <c r="K10" i="43"/>
  <c r="M88" i="43"/>
  <c r="M91" i="42"/>
  <c r="M90" i="42"/>
  <c r="E48" i="4"/>
  <c r="K84" i="42"/>
  <c r="L84" i="42"/>
  <c r="K83" i="42"/>
  <c r="L83" i="42"/>
  <c r="K82" i="42"/>
  <c r="L82" i="42"/>
  <c r="K81" i="42"/>
  <c r="L81" i="42"/>
  <c r="K80" i="42"/>
  <c r="L80" i="42"/>
  <c r="K79" i="42"/>
  <c r="L79" i="42"/>
  <c r="K78" i="42"/>
  <c r="L78" i="42"/>
  <c r="K77" i="42"/>
  <c r="L77" i="42"/>
  <c r="K76" i="42"/>
  <c r="L76" i="42"/>
  <c r="K75" i="42"/>
  <c r="L75" i="42"/>
  <c r="K71" i="42"/>
  <c r="L71" i="42"/>
  <c r="K70" i="42"/>
  <c r="L70" i="42"/>
  <c r="K69" i="42"/>
  <c r="L69" i="42"/>
  <c r="K68" i="42"/>
  <c r="L68" i="42"/>
  <c r="K67" i="42"/>
  <c r="L67" i="42"/>
  <c r="K66" i="42"/>
  <c r="L66" i="42"/>
  <c r="K65" i="42"/>
  <c r="L65" i="42"/>
  <c r="K64" i="42"/>
  <c r="L64" i="42"/>
  <c r="K63" i="42"/>
  <c r="L63" i="42"/>
  <c r="K62" i="42"/>
  <c r="L62" i="42"/>
  <c r="K61" i="42"/>
  <c r="L61" i="42"/>
  <c r="K60" i="42"/>
  <c r="L60" i="42"/>
  <c r="K59" i="42"/>
  <c r="L59" i="42"/>
  <c r="K58" i="42"/>
  <c r="L58" i="42"/>
  <c r="K57" i="42"/>
  <c r="L57" i="42"/>
  <c r="K56" i="42"/>
  <c r="L56" i="42"/>
  <c r="K55" i="42"/>
  <c r="L55" i="42"/>
  <c r="K54" i="42"/>
  <c r="L54" i="42"/>
  <c r="K53" i="42"/>
  <c r="L53" i="42"/>
  <c r="K52" i="42"/>
  <c r="L52" i="42"/>
  <c r="K51" i="42"/>
  <c r="L51" i="42"/>
  <c r="K50" i="42"/>
  <c r="L50" i="42"/>
  <c r="K49" i="42"/>
  <c r="L49" i="42"/>
  <c r="K48" i="42"/>
  <c r="L48" i="42"/>
  <c r="K47" i="42"/>
  <c r="L47" i="42"/>
  <c r="K46" i="42"/>
  <c r="L46" i="42"/>
  <c r="K45" i="42"/>
  <c r="L45" i="42"/>
  <c r="K44" i="42"/>
  <c r="L44" i="42"/>
  <c r="K43" i="42"/>
  <c r="L43" i="42"/>
  <c r="K42" i="42"/>
  <c r="L42" i="42"/>
  <c r="K41" i="42"/>
  <c r="L41" i="42"/>
  <c r="K40" i="42"/>
  <c r="L40" i="42"/>
  <c r="K39" i="42"/>
  <c r="L39" i="42"/>
  <c r="K38" i="42"/>
  <c r="L38" i="42"/>
  <c r="K37" i="42"/>
  <c r="L37" i="42"/>
  <c r="K36" i="42"/>
  <c r="L36" i="42"/>
  <c r="K35" i="42"/>
  <c r="L35" i="42"/>
  <c r="K34" i="42"/>
  <c r="L34" i="42"/>
  <c r="K33" i="42"/>
  <c r="L33" i="42"/>
  <c r="K32" i="42"/>
  <c r="L32" i="42"/>
  <c r="K31" i="42"/>
  <c r="L31" i="42"/>
  <c r="K30" i="42"/>
  <c r="L30" i="42"/>
  <c r="K29" i="42"/>
  <c r="L29" i="42"/>
  <c r="K28" i="42"/>
  <c r="L28" i="42"/>
  <c r="K27" i="42"/>
  <c r="L27" i="42"/>
  <c r="K26" i="42"/>
  <c r="L26" i="42"/>
  <c r="K25" i="42"/>
  <c r="L25" i="42"/>
  <c r="K24" i="42"/>
  <c r="L24" i="42"/>
  <c r="K23" i="42"/>
  <c r="L23" i="42"/>
  <c r="K22" i="42"/>
  <c r="L22" i="42"/>
  <c r="K21" i="42"/>
  <c r="L21" i="42"/>
  <c r="K20" i="42"/>
  <c r="L20" i="42"/>
  <c r="K19" i="42"/>
  <c r="L19" i="42"/>
  <c r="K18" i="42"/>
  <c r="L18" i="42"/>
  <c r="K17" i="42"/>
  <c r="L17" i="42"/>
  <c r="K16" i="42"/>
  <c r="L16" i="42"/>
  <c r="K15" i="42"/>
  <c r="L15" i="42"/>
  <c r="K14" i="42"/>
  <c r="L14" i="42"/>
  <c r="K13" i="42"/>
  <c r="L13" i="42"/>
  <c r="K12" i="42"/>
  <c r="L12" i="42"/>
  <c r="K11" i="42"/>
  <c r="L11" i="42"/>
  <c r="D11" i="42"/>
  <c r="D12" i="42"/>
  <c r="D13" i="42"/>
  <c r="D14" i="42"/>
  <c r="D15" i="42"/>
  <c r="D16" i="42"/>
  <c r="D17" i="42"/>
  <c r="D18" i="42"/>
  <c r="D19" i="42"/>
  <c r="D20" i="42"/>
  <c r="D21" i="42"/>
  <c r="D22" i="42"/>
  <c r="D23" i="42"/>
  <c r="D24" i="42"/>
  <c r="D25" i="42"/>
  <c r="D26" i="42"/>
  <c r="D27" i="42"/>
  <c r="D28" i="42"/>
  <c r="D29" i="42"/>
  <c r="D30" i="42"/>
  <c r="D31" i="42"/>
  <c r="D32" i="42"/>
  <c r="D33" i="42"/>
  <c r="D34" i="42"/>
  <c r="D35" i="42"/>
  <c r="D36" i="42"/>
  <c r="D37" i="42"/>
  <c r="D38" i="42"/>
  <c r="A11" i="42"/>
  <c r="A12" i="42"/>
  <c r="A13" i="42"/>
  <c r="A14" i="42"/>
  <c r="A15" i="42"/>
  <c r="A16" i="42"/>
  <c r="A17" i="42"/>
  <c r="A18" i="42"/>
  <c r="A19" i="42"/>
  <c r="A20" i="42"/>
  <c r="A21" i="42"/>
  <c r="A22" i="42"/>
  <c r="A23" i="42"/>
  <c r="A24" i="42"/>
  <c r="A25" i="42"/>
  <c r="A26" i="42"/>
  <c r="A27" i="42"/>
  <c r="A28" i="42"/>
  <c r="A29" i="42"/>
  <c r="A30" i="42"/>
  <c r="A31" i="42"/>
  <c r="A32" i="42"/>
  <c r="A33" i="42"/>
  <c r="A34" i="42"/>
  <c r="A35" i="42"/>
  <c r="A36" i="42"/>
  <c r="A37" i="42"/>
  <c r="A38" i="42"/>
  <c r="K10" i="42"/>
  <c r="M88" i="42"/>
  <c r="M91" i="41"/>
  <c r="M90" i="41"/>
  <c r="E47" i="4"/>
  <c r="K84" i="41"/>
  <c r="L84" i="41"/>
  <c r="K83" i="41"/>
  <c r="L82" i="41"/>
  <c r="K82" i="41"/>
  <c r="K81" i="41"/>
  <c r="K80" i="41"/>
  <c r="K79" i="41"/>
  <c r="K78" i="41"/>
  <c r="L78" i="41"/>
  <c r="K77" i="41"/>
  <c r="L77" i="41"/>
  <c r="K76" i="41"/>
  <c r="L76" i="41"/>
  <c r="K75" i="41"/>
  <c r="L75" i="41"/>
  <c r="K74" i="41"/>
  <c r="L74" i="41"/>
  <c r="K73" i="41"/>
  <c r="L73" i="41"/>
  <c r="K72" i="41"/>
  <c r="L72" i="41"/>
  <c r="K71" i="41"/>
  <c r="L71" i="41"/>
  <c r="K70" i="41"/>
  <c r="L70" i="41"/>
  <c r="K69" i="41"/>
  <c r="L69" i="41"/>
  <c r="K68" i="41"/>
  <c r="L68" i="41"/>
  <c r="K67" i="41"/>
  <c r="L67" i="41"/>
  <c r="K66" i="41"/>
  <c r="L66" i="41"/>
  <c r="K65" i="41"/>
  <c r="L65" i="41"/>
  <c r="K64" i="41"/>
  <c r="L64" i="41"/>
  <c r="K63" i="41"/>
  <c r="L63" i="41"/>
  <c r="K62" i="41"/>
  <c r="L62" i="41"/>
  <c r="K61" i="41"/>
  <c r="L61" i="41"/>
  <c r="K60" i="41"/>
  <c r="L60" i="41"/>
  <c r="K59" i="41"/>
  <c r="L59" i="41"/>
  <c r="K58" i="41"/>
  <c r="L58" i="41"/>
  <c r="K57" i="41"/>
  <c r="L57" i="41"/>
  <c r="K56" i="41"/>
  <c r="L56" i="41"/>
  <c r="K55" i="41"/>
  <c r="L55" i="41"/>
  <c r="K54" i="41"/>
  <c r="L54" i="41"/>
  <c r="K53" i="41"/>
  <c r="L53" i="41"/>
  <c r="K52" i="41"/>
  <c r="L52" i="41"/>
  <c r="K51" i="41"/>
  <c r="L51" i="41"/>
  <c r="K50" i="41"/>
  <c r="L50" i="41"/>
  <c r="K49" i="41"/>
  <c r="L49" i="41"/>
  <c r="K48" i="41"/>
  <c r="L48" i="41"/>
  <c r="K47" i="41"/>
  <c r="L47" i="41"/>
  <c r="K46" i="41"/>
  <c r="L46" i="41"/>
  <c r="K45" i="41"/>
  <c r="L45" i="41"/>
  <c r="K44" i="41"/>
  <c r="L44" i="41"/>
  <c r="K43" i="41"/>
  <c r="L43" i="41"/>
  <c r="K42" i="41"/>
  <c r="L42" i="41"/>
  <c r="K41" i="41"/>
  <c r="L41" i="41"/>
  <c r="K40" i="41"/>
  <c r="L40" i="41"/>
  <c r="K39" i="41"/>
  <c r="L39" i="41"/>
  <c r="K38" i="41"/>
  <c r="L38" i="41"/>
  <c r="K37" i="41"/>
  <c r="L37" i="41"/>
  <c r="K36" i="41"/>
  <c r="L36" i="41"/>
  <c r="K35" i="41"/>
  <c r="L35" i="41"/>
  <c r="K34" i="41"/>
  <c r="L34" i="41"/>
  <c r="K33" i="41"/>
  <c r="L33" i="41"/>
  <c r="K32" i="41"/>
  <c r="L32" i="41"/>
  <c r="K31" i="41"/>
  <c r="L31" i="41"/>
  <c r="K30" i="41"/>
  <c r="L30" i="41"/>
  <c r="K29" i="41"/>
  <c r="L29" i="41"/>
  <c r="K28" i="41"/>
  <c r="L28" i="41"/>
  <c r="K27" i="41"/>
  <c r="L27" i="41"/>
  <c r="K26" i="41"/>
  <c r="L26" i="41"/>
  <c r="K25" i="41"/>
  <c r="L25" i="41"/>
  <c r="K24" i="41"/>
  <c r="L24" i="41"/>
  <c r="K23" i="41"/>
  <c r="L23" i="41"/>
  <c r="K22" i="41"/>
  <c r="L22" i="41"/>
  <c r="K21" i="41"/>
  <c r="L21" i="41"/>
  <c r="K20" i="41"/>
  <c r="L20" i="41"/>
  <c r="K19" i="41"/>
  <c r="L19" i="41"/>
  <c r="K18" i="41"/>
  <c r="L18" i="41"/>
  <c r="K17" i="41"/>
  <c r="L17" i="41"/>
  <c r="K16" i="41"/>
  <c r="L16" i="41"/>
  <c r="K15" i="41"/>
  <c r="L15" i="41"/>
  <c r="K14" i="41"/>
  <c r="L14" i="41"/>
  <c r="K13" i="41"/>
  <c r="L13" i="41"/>
  <c r="K12" i="41"/>
  <c r="L12" i="41"/>
  <c r="K11" i="41"/>
  <c r="L11" i="41"/>
  <c r="D11" i="41"/>
  <c r="D12" i="41"/>
  <c r="D13" i="41"/>
  <c r="D14" i="41"/>
  <c r="D15" i="41"/>
  <c r="D16" i="41"/>
  <c r="D17" i="41"/>
  <c r="D18" i="41"/>
  <c r="D19" i="41"/>
  <c r="D20" i="41"/>
  <c r="D21" i="41"/>
  <c r="D22" i="41"/>
  <c r="D23" i="41"/>
  <c r="D24" i="41"/>
  <c r="D25" i="41"/>
  <c r="D26" i="41"/>
  <c r="D27" i="41"/>
  <c r="D28" i="41"/>
  <c r="D29" i="41"/>
  <c r="D30" i="41"/>
  <c r="D31" i="41"/>
  <c r="D32" i="41"/>
  <c r="D33" i="41"/>
  <c r="D34" i="41"/>
  <c r="D35" i="41"/>
  <c r="D36" i="41"/>
  <c r="D37" i="41"/>
  <c r="D38" i="41"/>
  <c r="D39" i="41"/>
  <c r="D40" i="41"/>
  <c r="D41" i="41"/>
  <c r="D42" i="41"/>
  <c r="D43" i="41"/>
  <c r="D44" i="41"/>
  <c r="D45" i="41"/>
  <c r="D46" i="41"/>
  <c r="D47" i="41"/>
  <c r="D48" i="41"/>
  <c r="D49" i="41"/>
  <c r="D50" i="41"/>
  <c r="D51" i="41"/>
  <c r="D52" i="41"/>
  <c r="D53" i="41"/>
  <c r="D54" i="41"/>
  <c r="D55" i="41"/>
  <c r="D56" i="41"/>
  <c r="D57" i="41"/>
  <c r="D58" i="41"/>
  <c r="D59" i="41"/>
  <c r="D60" i="41"/>
  <c r="D61" i="41"/>
  <c r="D62" i="41"/>
  <c r="D63" i="41"/>
  <c r="D64" i="41"/>
  <c r="D65" i="41"/>
  <c r="D66" i="41"/>
  <c r="D67" i="41"/>
  <c r="D68" i="41"/>
  <c r="D69" i="41"/>
  <c r="D70" i="41"/>
  <c r="D71" i="41"/>
  <c r="D72" i="41"/>
  <c r="D73" i="41"/>
  <c r="D74" i="41"/>
  <c r="D75" i="41"/>
  <c r="D76" i="41"/>
  <c r="D77" i="41"/>
  <c r="D78" i="41"/>
  <c r="D79" i="41"/>
  <c r="D80" i="41"/>
  <c r="D81" i="41"/>
  <c r="D82" i="41"/>
  <c r="D83" i="41"/>
  <c r="D84" i="41"/>
  <c r="A11" i="41"/>
  <c r="A12" i="41"/>
  <c r="A13" i="41"/>
  <c r="A14" i="41"/>
  <c r="A15" i="41"/>
  <c r="A16" i="41"/>
  <c r="A17" i="41"/>
  <c r="A18" i="41"/>
  <c r="A19" i="41"/>
  <c r="A20" i="41"/>
  <c r="A21" i="41"/>
  <c r="A22" i="41"/>
  <c r="A23" i="41"/>
  <c r="A24" i="41"/>
  <c r="A25" i="41"/>
  <c r="A26" i="41"/>
  <c r="A27" i="41"/>
  <c r="A28" i="41"/>
  <c r="A29" i="41"/>
  <c r="A30" i="41"/>
  <c r="A31" i="41"/>
  <c r="A32" i="41"/>
  <c r="A33" i="41"/>
  <c r="A34" i="41"/>
  <c r="A35" i="41"/>
  <c r="A36" i="41"/>
  <c r="A37" i="41"/>
  <c r="A38" i="41"/>
  <c r="A39" i="41"/>
  <c r="A40" i="41"/>
  <c r="A41" i="41"/>
  <c r="A42" i="41"/>
  <c r="A43" i="41"/>
  <c r="A44" i="41"/>
  <c r="A45" i="41"/>
  <c r="A46" i="41"/>
  <c r="A47" i="41"/>
  <c r="A48" i="41"/>
  <c r="A49" i="41"/>
  <c r="A50" i="41"/>
  <c r="A51" i="41"/>
  <c r="A52" i="41"/>
  <c r="A53" i="41"/>
  <c r="A54" i="41"/>
  <c r="A55" i="41"/>
  <c r="A56" i="41"/>
  <c r="A57" i="41"/>
  <c r="A58" i="41"/>
  <c r="A59" i="41"/>
  <c r="A60" i="41"/>
  <c r="A61" i="41"/>
  <c r="A62" i="41"/>
  <c r="A63" i="41"/>
  <c r="A64" i="41"/>
  <c r="A65" i="41"/>
  <c r="A66" i="41"/>
  <c r="A67" i="41"/>
  <c r="A68" i="41"/>
  <c r="A69" i="41"/>
  <c r="A70" i="41"/>
  <c r="A71" i="41"/>
  <c r="A72" i="41"/>
  <c r="A73" i="41"/>
  <c r="A74" i="41"/>
  <c r="A75" i="41"/>
  <c r="A76" i="41"/>
  <c r="A77" i="41"/>
  <c r="A78" i="41"/>
  <c r="A79" i="41"/>
  <c r="A80" i="41"/>
  <c r="A81" i="41"/>
  <c r="A82" i="41"/>
  <c r="A83" i="41"/>
  <c r="A84" i="41"/>
  <c r="K10" i="41"/>
  <c r="M88" i="41"/>
  <c r="M91" i="40"/>
  <c r="M90" i="40"/>
  <c r="E46" i="4"/>
  <c r="K84" i="40"/>
  <c r="L84" i="40"/>
  <c r="K83" i="40"/>
  <c r="L83" i="40"/>
  <c r="K82" i="40"/>
  <c r="L82" i="40"/>
  <c r="K81" i="40"/>
  <c r="L81" i="40"/>
  <c r="K80" i="40"/>
  <c r="L80" i="40"/>
  <c r="K79" i="40"/>
  <c r="L79" i="40"/>
  <c r="K78" i="40"/>
  <c r="L78" i="40"/>
  <c r="K77" i="40"/>
  <c r="L77" i="40"/>
  <c r="K76" i="40"/>
  <c r="L76" i="40"/>
  <c r="K75" i="40"/>
  <c r="L75" i="40"/>
  <c r="K74" i="40"/>
  <c r="L74" i="40"/>
  <c r="K73" i="40"/>
  <c r="L73" i="40"/>
  <c r="K72" i="40"/>
  <c r="L72" i="40"/>
  <c r="K71" i="40"/>
  <c r="L71" i="40"/>
  <c r="K70" i="40"/>
  <c r="L70" i="40"/>
  <c r="K69" i="40"/>
  <c r="L69" i="40"/>
  <c r="K68" i="40"/>
  <c r="L68" i="40"/>
  <c r="K67" i="40"/>
  <c r="L67" i="40"/>
  <c r="K66" i="40"/>
  <c r="L66" i="40"/>
  <c r="K65" i="40"/>
  <c r="L65" i="40"/>
  <c r="K64" i="40"/>
  <c r="L64" i="40"/>
  <c r="K63" i="40"/>
  <c r="L63" i="40"/>
  <c r="K62" i="40"/>
  <c r="L62" i="40"/>
  <c r="K61" i="40"/>
  <c r="L61" i="40"/>
  <c r="K60" i="40"/>
  <c r="L60" i="40"/>
  <c r="K59" i="40"/>
  <c r="L59" i="40"/>
  <c r="K58" i="40"/>
  <c r="L58" i="40"/>
  <c r="K57" i="40"/>
  <c r="L57" i="40"/>
  <c r="K56" i="40"/>
  <c r="L56" i="40"/>
  <c r="K55" i="40"/>
  <c r="L55" i="40"/>
  <c r="K54" i="40"/>
  <c r="L54" i="40"/>
  <c r="K53" i="40"/>
  <c r="L53" i="40"/>
  <c r="K52" i="40"/>
  <c r="L52" i="40"/>
  <c r="K51" i="40"/>
  <c r="L51" i="40"/>
  <c r="K50" i="40"/>
  <c r="L50" i="40"/>
  <c r="K49" i="40"/>
  <c r="L49" i="40"/>
  <c r="K48" i="40"/>
  <c r="L48" i="40"/>
  <c r="K47" i="40"/>
  <c r="L47" i="40"/>
  <c r="K46" i="40"/>
  <c r="L46" i="40"/>
  <c r="K45" i="40"/>
  <c r="L45" i="40"/>
  <c r="K44" i="40"/>
  <c r="L44" i="40"/>
  <c r="K43" i="40"/>
  <c r="L43" i="40"/>
  <c r="K42" i="40"/>
  <c r="L42" i="40"/>
  <c r="K41" i="40"/>
  <c r="L41" i="40"/>
  <c r="K40" i="40"/>
  <c r="L40" i="40"/>
  <c r="K39" i="40"/>
  <c r="L39" i="40"/>
  <c r="K38" i="40"/>
  <c r="L38" i="40"/>
  <c r="K37" i="40"/>
  <c r="L37" i="40"/>
  <c r="K36" i="40"/>
  <c r="L36" i="40"/>
  <c r="K35" i="40"/>
  <c r="L35" i="40"/>
  <c r="K34" i="40"/>
  <c r="L34" i="40"/>
  <c r="K33" i="40"/>
  <c r="L33" i="40"/>
  <c r="K32" i="40"/>
  <c r="L32" i="40"/>
  <c r="K31" i="40"/>
  <c r="L31" i="40"/>
  <c r="K30" i="40"/>
  <c r="L30" i="40"/>
  <c r="K29" i="40"/>
  <c r="L29" i="40"/>
  <c r="K28" i="40"/>
  <c r="L28" i="40"/>
  <c r="K27" i="40"/>
  <c r="K26" i="40"/>
  <c r="K25" i="40"/>
  <c r="K24" i="40"/>
  <c r="K23" i="40"/>
  <c r="K22" i="40"/>
  <c r="K21" i="40"/>
  <c r="K20" i="40"/>
  <c r="K19" i="40"/>
  <c r="L19" i="40"/>
  <c r="K18" i="40"/>
  <c r="L18" i="40"/>
  <c r="K17" i="40"/>
  <c r="L17" i="40"/>
  <c r="K16" i="40"/>
  <c r="L16" i="40"/>
  <c r="K15" i="40"/>
  <c r="L14" i="40"/>
  <c r="K14" i="40"/>
  <c r="L13" i="40"/>
  <c r="K13" i="40"/>
  <c r="L12" i="40"/>
  <c r="K12" i="40"/>
  <c r="L11" i="40"/>
  <c r="K11" i="40"/>
  <c r="D11" i="40"/>
  <c r="D12" i="40"/>
  <c r="D13" i="40"/>
  <c r="D14" i="40"/>
  <c r="D15" i="40"/>
  <c r="D16" i="40"/>
  <c r="D17" i="40"/>
  <c r="D18" i="40"/>
  <c r="D19" i="40"/>
  <c r="D20" i="40"/>
  <c r="D21" i="40"/>
  <c r="D22" i="40"/>
  <c r="D23" i="40"/>
  <c r="D24" i="40"/>
  <c r="D25" i="40"/>
  <c r="D26" i="40"/>
  <c r="D27" i="40"/>
  <c r="D28" i="40"/>
  <c r="D29" i="40"/>
  <c r="D30" i="40"/>
  <c r="D31" i="40"/>
  <c r="D32" i="40"/>
  <c r="A11" i="40"/>
  <c r="A12" i="40"/>
  <c r="A13" i="40"/>
  <c r="A14" i="40"/>
  <c r="A15" i="40"/>
  <c r="A16" i="40"/>
  <c r="A17" i="40"/>
  <c r="A18" i="40"/>
  <c r="A19" i="40"/>
  <c r="A20" i="40"/>
  <c r="A21" i="40"/>
  <c r="A22" i="40"/>
  <c r="A23" i="40"/>
  <c r="A24" i="40"/>
  <c r="A25" i="40"/>
  <c r="A26" i="40"/>
  <c r="A27" i="40"/>
  <c r="A28" i="40"/>
  <c r="A29" i="40"/>
  <c r="A30" i="40"/>
  <c r="A31" i="40"/>
  <c r="A32" i="40"/>
  <c r="L10" i="40"/>
  <c r="M89" i="40"/>
  <c r="K10" i="40"/>
  <c r="M88" i="40"/>
  <c r="M91" i="39"/>
  <c r="M90" i="39"/>
  <c r="E45" i="4"/>
  <c r="L84" i="39"/>
  <c r="K84" i="39"/>
  <c r="L83" i="39"/>
  <c r="K83" i="39"/>
  <c r="L82" i="39"/>
  <c r="K82" i="39"/>
  <c r="L81" i="39"/>
  <c r="K81" i="39"/>
  <c r="L80" i="39"/>
  <c r="K80" i="39"/>
  <c r="L79" i="39"/>
  <c r="K79" i="39"/>
  <c r="L78" i="39"/>
  <c r="K78" i="39"/>
  <c r="L77" i="39"/>
  <c r="K77" i="39"/>
  <c r="L76" i="39"/>
  <c r="K76" i="39"/>
  <c r="L75" i="39"/>
  <c r="K75" i="39"/>
  <c r="L74" i="39"/>
  <c r="K74" i="39"/>
  <c r="L73" i="39"/>
  <c r="K73" i="39"/>
  <c r="L72" i="39"/>
  <c r="K72" i="39"/>
  <c r="L71" i="39"/>
  <c r="K71" i="39"/>
  <c r="L70" i="39"/>
  <c r="K70" i="39"/>
  <c r="L69" i="39"/>
  <c r="K69" i="39"/>
  <c r="L68" i="39"/>
  <c r="K68" i="39"/>
  <c r="L67" i="39"/>
  <c r="K67" i="39"/>
  <c r="L66" i="39"/>
  <c r="K66" i="39"/>
  <c r="L65" i="39"/>
  <c r="K65" i="39"/>
  <c r="L64" i="39"/>
  <c r="K64" i="39"/>
  <c r="L63" i="39"/>
  <c r="K63" i="39"/>
  <c r="L62" i="39"/>
  <c r="K62" i="39"/>
  <c r="L61" i="39"/>
  <c r="K61" i="39"/>
  <c r="L60" i="39"/>
  <c r="K60" i="39"/>
  <c r="L59" i="39"/>
  <c r="K59" i="39"/>
  <c r="L58" i="39"/>
  <c r="K58" i="39"/>
  <c r="L57" i="39"/>
  <c r="K57" i="39"/>
  <c r="L56" i="39"/>
  <c r="K56" i="39"/>
  <c r="L55" i="39"/>
  <c r="K55" i="39"/>
  <c r="L54" i="39"/>
  <c r="K54" i="39"/>
  <c r="L53" i="39"/>
  <c r="K53" i="39"/>
  <c r="D53" i="39"/>
  <c r="D54" i="39"/>
  <c r="D55" i="39"/>
  <c r="D56" i="39"/>
  <c r="D57" i="39"/>
  <c r="D58" i="39"/>
  <c r="D59" i="39"/>
  <c r="D60" i="39"/>
  <c r="D61" i="39"/>
  <c r="D62" i="39"/>
  <c r="D63" i="39"/>
  <c r="D64" i="39"/>
  <c r="D65" i="39"/>
  <c r="D66" i="39"/>
  <c r="D67" i="39"/>
  <c r="D68" i="39"/>
  <c r="D69" i="39"/>
  <c r="D70" i="39"/>
  <c r="D71" i="39"/>
  <c r="D72" i="39"/>
  <c r="D73" i="39"/>
  <c r="D74" i="39"/>
  <c r="D75" i="39"/>
  <c r="D76" i="39"/>
  <c r="D77" i="39"/>
  <c r="D78" i="39"/>
  <c r="D79" i="39"/>
  <c r="D80" i="39"/>
  <c r="D81" i="39"/>
  <c r="D82" i="39"/>
  <c r="D83" i="39"/>
  <c r="D84" i="39"/>
  <c r="L52" i="39"/>
  <c r="K52" i="39"/>
  <c r="K51" i="39"/>
  <c r="L51" i="39"/>
  <c r="D51" i="39"/>
  <c r="K50" i="39"/>
  <c r="L50" i="39"/>
  <c r="L49" i="39"/>
  <c r="K49" i="39"/>
  <c r="D49" i="39"/>
  <c r="L48" i="39"/>
  <c r="K48" i="39"/>
  <c r="D48" i="39"/>
  <c r="L47" i="39"/>
  <c r="K47" i="39"/>
  <c r="K46" i="39"/>
  <c r="L46" i="39"/>
  <c r="L45" i="39"/>
  <c r="K45" i="39"/>
  <c r="L44" i="39"/>
  <c r="K44" i="39"/>
  <c r="L43" i="39"/>
  <c r="K43" i="39"/>
  <c r="L42" i="39"/>
  <c r="K42" i="39"/>
  <c r="L41" i="39"/>
  <c r="K41" i="39"/>
  <c r="L40" i="39"/>
  <c r="K40" i="39"/>
  <c r="L39" i="39"/>
  <c r="K39" i="39"/>
  <c r="D39" i="39"/>
  <c r="D40" i="39"/>
  <c r="D41" i="39"/>
  <c r="D42" i="39"/>
  <c r="D43" i="39"/>
  <c r="D44" i="39"/>
  <c r="D45" i="39"/>
  <c r="L38" i="39"/>
  <c r="K38" i="39"/>
  <c r="D38" i="39"/>
  <c r="L37" i="39"/>
  <c r="K37" i="39"/>
  <c r="K36" i="39"/>
  <c r="L36" i="39"/>
  <c r="L35" i="39"/>
  <c r="K35" i="39"/>
  <c r="K34" i="39"/>
  <c r="L34" i="39"/>
  <c r="L33" i="39"/>
  <c r="K33" i="39"/>
  <c r="K32" i="39"/>
  <c r="L32" i="39"/>
  <c r="K31" i="39"/>
  <c r="L31" i="39"/>
  <c r="D32" i="39"/>
  <c r="K30" i="39"/>
  <c r="L30" i="39"/>
  <c r="L29" i="39"/>
  <c r="K29" i="39"/>
  <c r="D29" i="39"/>
  <c r="L28" i="39"/>
  <c r="K28" i="39"/>
  <c r="K27" i="39"/>
  <c r="L27" i="39"/>
  <c r="L26" i="39"/>
  <c r="K26" i="39"/>
  <c r="K25" i="39"/>
  <c r="L25" i="39"/>
  <c r="L24" i="39"/>
  <c r="K24" i="39"/>
  <c r="L23" i="39"/>
  <c r="K23" i="39"/>
  <c r="L22" i="39"/>
  <c r="K22" i="39"/>
  <c r="L21" i="39"/>
  <c r="K21" i="39"/>
  <c r="L20" i="39"/>
  <c r="K20" i="39"/>
  <c r="L19" i="39"/>
  <c r="K19" i="39"/>
  <c r="L18" i="39"/>
  <c r="K18" i="39"/>
  <c r="L17" i="39"/>
  <c r="K17" i="39"/>
  <c r="L16" i="39"/>
  <c r="K16" i="39"/>
  <c r="L15" i="39"/>
  <c r="K15" i="39"/>
  <c r="L14" i="39"/>
  <c r="K14" i="39"/>
  <c r="L13" i="39"/>
  <c r="K13" i="39"/>
  <c r="L12" i="39"/>
  <c r="K12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L11" i="39"/>
  <c r="K11" i="39"/>
  <c r="D11" i="39"/>
  <c r="A11" i="39"/>
  <c r="A12" i="39"/>
  <c r="A13" i="39"/>
  <c r="A14" i="39"/>
  <c r="A15" i="39"/>
  <c r="A16" i="39"/>
  <c r="A17" i="39"/>
  <c r="A18" i="39"/>
  <c r="A19" i="39"/>
  <c r="A20" i="39"/>
  <c r="A21" i="39"/>
  <c r="A22" i="39"/>
  <c r="A23" i="39"/>
  <c r="A24" i="39"/>
  <c r="A25" i="39"/>
  <c r="A26" i="39"/>
  <c r="A27" i="39"/>
  <c r="A28" i="39"/>
  <c r="A29" i="39"/>
  <c r="A30" i="39"/>
  <c r="A31" i="39"/>
  <c r="A32" i="39"/>
  <c r="A33" i="39"/>
  <c r="A34" i="39"/>
  <c r="A35" i="39"/>
  <c r="A36" i="39"/>
  <c r="A37" i="39"/>
  <c r="A38" i="39"/>
  <c r="A39" i="39"/>
  <c r="A40" i="39"/>
  <c r="A41" i="39"/>
  <c r="A42" i="39"/>
  <c r="A43" i="39"/>
  <c r="A44" i="39"/>
  <c r="A45" i="39"/>
  <c r="A46" i="39"/>
  <c r="A47" i="39"/>
  <c r="A48" i="39"/>
  <c r="A49" i="39"/>
  <c r="A50" i="39"/>
  <c r="A51" i="39"/>
  <c r="A52" i="39"/>
  <c r="A53" i="39"/>
  <c r="A54" i="39"/>
  <c r="A55" i="39"/>
  <c r="A56" i="39"/>
  <c r="A57" i="39"/>
  <c r="A58" i="39"/>
  <c r="A59" i="39"/>
  <c r="A60" i="39"/>
  <c r="A61" i="39"/>
  <c r="A62" i="39"/>
  <c r="A63" i="39"/>
  <c r="A64" i="39"/>
  <c r="A65" i="39"/>
  <c r="A66" i="39"/>
  <c r="A67" i="39"/>
  <c r="A68" i="39"/>
  <c r="A69" i="39"/>
  <c r="A70" i="39"/>
  <c r="A71" i="39"/>
  <c r="A72" i="39"/>
  <c r="A73" i="39"/>
  <c r="A74" i="39"/>
  <c r="A75" i="39"/>
  <c r="A76" i="39"/>
  <c r="A77" i="39"/>
  <c r="A78" i="39"/>
  <c r="A79" i="39"/>
  <c r="A80" i="39"/>
  <c r="A81" i="39"/>
  <c r="A82" i="39"/>
  <c r="A83" i="39"/>
  <c r="A84" i="39"/>
  <c r="L10" i="39"/>
  <c r="K10" i="39"/>
  <c r="M88" i="39"/>
  <c r="M91" i="38"/>
  <c r="M90" i="38"/>
  <c r="E44" i="4"/>
  <c r="K84" i="38"/>
  <c r="K83" i="38"/>
  <c r="L82" i="38"/>
  <c r="K82" i="38"/>
  <c r="L81" i="38"/>
  <c r="K81" i="38"/>
  <c r="L80" i="38"/>
  <c r="K80" i="38"/>
  <c r="K79" i="38"/>
  <c r="L78" i="38"/>
  <c r="K78" i="38"/>
  <c r="L77" i="38"/>
  <c r="K77" i="38"/>
  <c r="L76" i="38"/>
  <c r="K76" i="38"/>
  <c r="L75" i="38"/>
  <c r="K75" i="38"/>
  <c r="L74" i="38"/>
  <c r="K74" i="38"/>
  <c r="L73" i="38"/>
  <c r="K73" i="38"/>
  <c r="L72" i="38"/>
  <c r="K72" i="38"/>
  <c r="L71" i="38"/>
  <c r="K71" i="38"/>
  <c r="K70" i="38"/>
  <c r="L69" i="38"/>
  <c r="K69" i="38"/>
  <c r="K68" i="38"/>
  <c r="K67" i="38"/>
  <c r="K66" i="38"/>
  <c r="K65" i="38"/>
  <c r="L64" i="38"/>
  <c r="K64" i="38"/>
  <c r="L63" i="38"/>
  <c r="K63" i="38"/>
  <c r="L62" i="38"/>
  <c r="K62" i="38"/>
  <c r="K61" i="38"/>
  <c r="L60" i="38"/>
  <c r="K60" i="38"/>
  <c r="L59" i="38"/>
  <c r="K59" i="38"/>
  <c r="L58" i="38"/>
  <c r="K58" i="38"/>
  <c r="L57" i="38"/>
  <c r="K57" i="38"/>
  <c r="L56" i="38"/>
  <c r="K56" i="38"/>
  <c r="L55" i="38"/>
  <c r="K55" i="38"/>
  <c r="L54" i="38"/>
  <c r="K54" i="38"/>
  <c r="L53" i="38"/>
  <c r="K53" i="38"/>
  <c r="L52" i="38"/>
  <c r="K52" i="38"/>
  <c r="L51" i="38"/>
  <c r="K51" i="38"/>
  <c r="L50" i="38"/>
  <c r="K50" i="38"/>
  <c r="L49" i="38"/>
  <c r="K49" i="38"/>
  <c r="L48" i="38"/>
  <c r="K48" i="38"/>
  <c r="L47" i="38"/>
  <c r="K47" i="38"/>
  <c r="L46" i="38"/>
  <c r="K46" i="38"/>
  <c r="K45" i="38"/>
  <c r="K44" i="38"/>
  <c r="K43" i="38"/>
  <c r="L42" i="38"/>
  <c r="K42" i="38"/>
  <c r="L41" i="38"/>
  <c r="K41" i="38"/>
  <c r="L40" i="38"/>
  <c r="K40" i="38"/>
  <c r="L39" i="38"/>
  <c r="K39" i="38"/>
  <c r="K38" i="38"/>
  <c r="K37" i="38"/>
  <c r="K36" i="38"/>
  <c r="L35" i="38"/>
  <c r="K35" i="38"/>
  <c r="L34" i="38"/>
  <c r="K34" i="38"/>
  <c r="L33" i="38"/>
  <c r="K33" i="38"/>
  <c r="L32" i="38"/>
  <c r="K32" i="38"/>
  <c r="L31" i="38"/>
  <c r="K31" i="38"/>
  <c r="L30" i="38"/>
  <c r="K30" i="38"/>
  <c r="L29" i="38"/>
  <c r="K29" i="38"/>
  <c r="L28" i="38"/>
  <c r="M89" i="38"/>
  <c r="K28" i="38"/>
  <c r="K27" i="38"/>
  <c r="K26" i="38"/>
  <c r="K25" i="38"/>
  <c r="K24" i="38"/>
  <c r="K23" i="38"/>
  <c r="K22" i="38"/>
  <c r="K21" i="38"/>
  <c r="K20" i="38"/>
  <c r="K19" i="38"/>
  <c r="K18" i="38"/>
  <c r="K17" i="38"/>
  <c r="K16" i="38"/>
  <c r="K15" i="38"/>
  <c r="K14" i="38"/>
  <c r="K13" i="38"/>
  <c r="K12" i="38"/>
  <c r="A12" i="38"/>
  <c r="A13" i="38"/>
  <c r="A14" i="38"/>
  <c r="A15" i="38"/>
  <c r="A16" i="38"/>
  <c r="A17" i="38"/>
  <c r="A18" i="38"/>
  <c r="A19" i="38"/>
  <c r="A20" i="38"/>
  <c r="A21" i="38"/>
  <c r="A22" i="38"/>
  <c r="A23" i="38"/>
  <c r="A24" i="38"/>
  <c r="A25" i="38"/>
  <c r="A26" i="38"/>
  <c r="A27" i="38"/>
  <c r="A28" i="38"/>
  <c r="A29" i="38"/>
  <c r="A30" i="38"/>
  <c r="A31" i="38"/>
  <c r="A32" i="38"/>
  <c r="A33" i="38"/>
  <c r="A34" i="38"/>
  <c r="A35" i="38"/>
  <c r="A36" i="38"/>
  <c r="A37" i="38"/>
  <c r="A38" i="38"/>
  <c r="A39" i="38"/>
  <c r="A40" i="38"/>
  <c r="A41" i="38"/>
  <c r="A42" i="38"/>
  <c r="A43" i="38"/>
  <c r="A44" i="38"/>
  <c r="A45" i="38"/>
  <c r="A46" i="38"/>
  <c r="A47" i="38"/>
  <c r="A48" i="38"/>
  <c r="A49" i="38"/>
  <c r="A50" i="38"/>
  <c r="A51" i="38"/>
  <c r="A52" i="38"/>
  <c r="A53" i="38"/>
  <c r="A54" i="38"/>
  <c r="A55" i="38"/>
  <c r="A56" i="38"/>
  <c r="A57" i="38"/>
  <c r="A58" i="38"/>
  <c r="A59" i="38"/>
  <c r="A60" i="38"/>
  <c r="A61" i="38"/>
  <c r="A62" i="38"/>
  <c r="A63" i="38"/>
  <c r="A64" i="38"/>
  <c r="A65" i="38"/>
  <c r="A66" i="38"/>
  <c r="A67" i="38"/>
  <c r="A68" i="38"/>
  <c r="A69" i="38"/>
  <c r="A70" i="38"/>
  <c r="A71" i="38"/>
  <c r="A72" i="38"/>
  <c r="A73" i="38"/>
  <c r="A74" i="38"/>
  <c r="A75" i="38"/>
  <c r="A76" i="38"/>
  <c r="A77" i="38"/>
  <c r="A78" i="38"/>
  <c r="A79" i="38"/>
  <c r="A80" i="38"/>
  <c r="A81" i="38"/>
  <c r="A82" i="38"/>
  <c r="A83" i="38"/>
  <c r="A84" i="38"/>
  <c r="K11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D38" i="38"/>
  <c r="D39" i="38"/>
  <c r="D40" i="38"/>
  <c r="D41" i="38"/>
  <c r="D42" i="38"/>
  <c r="D43" i="38"/>
  <c r="D44" i="38"/>
  <c r="D45" i="38"/>
  <c r="D46" i="38"/>
  <c r="D47" i="38"/>
  <c r="D48" i="38"/>
  <c r="D49" i="38"/>
  <c r="D50" i="38"/>
  <c r="D51" i="38"/>
  <c r="D52" i="38"/>
  <c r="D53" i="38"/>
  <c r="D54" i="38"/>
  <c r="D55" i="38"/>
  <c r="D56" i="38"/>
  <c r="D57" i="38"/>
  <c r="D58" i="38"/>
  <c r="D59" i="38"/>
  <c r="D60" i="38"/>
  <c r="D61" i="38"/>
  <c r="D62" i="38"/>
  <c r="D63" i="38"/>
  <c r="D64" i="38"/>
  <c r="D65" i="38"/>
  <c r="D66" i="38"/>
  <c r="D67" i="38"/>
  <c r="D68" i="38"/>
  <c r="D69" i="38"/>
  <c r="D70" i="38"/>
  <c r="D71" i="38"/>
  <c r="D72" i="38"/>
  <c r="D73" i="38"/>
  <c r="D74" i="38"/>
  <c r="D75" i="38"/>
  <c r="D76" i="38"/>
  <c r="D77" i="38"/>
  <c r="D78" i="38"/>
  <c r="D79" i="38"/>
  <c r="D80" i="38"/>
  <c r="D81" i="38"/>
  <c r="D82" i="38"/>
  <c r="D83" i="38"/>
  <c r="D84" i="38"/>
  <c r="A11" i="38"/>
  <c r="K10" i="38"/>
  <c r="M88" i="38"/>
  <c r="M95" i="37"/>
  <c r="G43" i="4"/>
  <c r="M94" i="37"/>
  <c r="E43" i="4"/>
  <c r="K79" i="37"/>
  <c r="L79" i="37"/>
  <c r="K77" i="37"/>
  <c r="L77" i="37"/>
  <c r="K76" i="37"/>
  <c r="L76" i="37"/>
  <c r="K75" i="37"/>
  <c r="L75" i="37"/>
  <c r="K74" i="37"/>
  <c r="L74" i="37"/>
  <c r="K73" i="37"/>
  <c r="L73" i="37"/>
  <c r="K72" i="37"/>
  <c r="L72" i="37"/>
  <c r="K71" i="37"/>
  <c r="L71" i="37"/>
  <c r="D71" i="37"/>
  <c r="D72" i="37"/>
  <c r="D73" i="37"/>
  <c r="K70" i="37"/>
  <c r="L70" i="37"/>
  <c r="K69" i="37"/>
  <c r="L69" i="37"/>
  <c r="K67" i="37"/>
  <c r="L67" i="37"/>
  <c r="K66" i="37"/>
  <c r="L66" i="37"/>
  <c r="K65" i="37"/>
  <c r="L65" i="37"/>
  <c r="D65" i="37"/>
  <c r="D66" i="37"/>
  <c r="K64" i="37"/>
  <c r="L64" i="37"/>
  <c r="K63" i="37"/>
  <c r="L63" i="37"/>
  <c r="K62" i="37"/>
  <c r="L62" i="37"/>
  <c r="K61" i="37"/>
  <c r="L61" i="37"/>
  <c r="D61" i="37"/>
  <c r="D62" i="37"/>
  <c r="D63" i="37"/>
  <c r="K60" i="37"/>
  <c r="L60" i="37"/>
  <c r="K59" i="37"/>
  <c r="L59" i="37"/>
  <c r="K58" i="37"/>
  <c r="L58" i="37"/>
  <c r="K57" i="37"/>
  <c r="L57" i="37"/>
  <c r="K55" i="37"/>
  <c r="L55" i="37"/>
  <c r="K54" i="37"/>
  <c r="L54" i="37"/>
  <c r="D54" i="37"/>
  <c r="K53" i="37"/>
  <c r="L53" i="37"/>
  <c r="K52" i="37"/>
  <c r="L52" i="37"/>
  <c r="K51" i="37"/>
  <c r="L51" i="37"/>
  <c r="K50" i="37"/>
  <c r="L50" i="37"/>
  <c r="K49" i="37"/>
  <c r="L49" i="37"/>
  <c r="K48" i="37"/>
  <c r="L48" i="37"/>
  <c r="K47" i="37"/>
  <c r="L47" i="37"/>
  <c r="K46" i="37"/>
  <c r="L46" i="37"/>
  <c r="K45" i="37"/>
  <c r="L45" i="37"/>
  <c r="K44" i="37"/>
  <c r="L44" i="37"/>
  <c r="K43" i="37"/>
  <c r="L43" i="37"/>
  <c r="K42" i="37"/>
  <c r="L42" i="37"/>
  <c r="K41" i="37"/>
  <c r="L41" i="37"/>
  <c r="K40" i="37"/>
  <c r="L40" i="37"/>
  <c r="K39" i="37"/>
  <c r="L39" i="37"/>
  <c r="K38" i="37"/>
  <c r="L38" i="37"/>
  <c r="K37" i="37"/>
  <c r="L37" i="37"/>
  <c r="K36" i="37"/>
  <c r="L36" i="37"/>
  <c r="K35" i="37"/>
  <c r="L35" i="37"/>
  <c r="K34" i="37"/>
  <c r="L34" i="37"/>
  <c r="K33" i="37"/>
  <c r="L33" i="37"/>
  <c r="K32" i="37"/>
  <c r="L32" i="37"/>
  <c r="K31" i="37"/>
  <c r="L31" i="37"/>
  <c r="K30" i="37"/>
  <c r="L30" i="37"/>
  <c r="K29" i="37"/>
  <c r="L29" i="37"/>
  <c r="K28" i="37"/>
  <c r="L28" i="37"/>
  <c r="K27" i="37"/>
  <c r="L27" i="37"/>
  <c r="D27" i="37"/>
  <c r="D28" i="37"/>
  <c r="D29" i="37"/>
  <c r="D30" i="37"/>
  <c r="D31" i="37"/>
  <c r="D32" i="37"/>
  <c r="D33" i="37"/>
  <c r="D34" i="37"/>
  <c r="D35" i="37"/>
  <c r="D36" i="37"/>
  <c r="D37" i="37"/>
  <c r="D38" i="37"/>
  <c r="D39" i="37"/>
  <c r="D40" i="37"/>
  <c r="D41" i="37"/>
  <c r="D42" i="37"/>
  <c r="D43" i="37"/>
  <c r="D44" i="37"/>
  <c r="D45" i="37"/>
  <c r="D46" i="37"/>
  <c r="D48" i="37"/>
  <c r="D49" i="37"/>
  <c r="D50" i="37"/>
  <c r="D51" i="37"/>
  <c r="D52" i="37"/>
  <c r="K26" i="37"/>
  <c r="L26" i="37"/>
  <c r="K25" i="37"/>
  <c r="L25" i="37"/>
  <c r="K24" i="37"/>
  <c r="L24" i="37"/>
  <c r="K23" i="37"/>
  <c r="L23" i="37"/>
  <c r="K22" i="37"/>
  <c r="L22" i="37"/>
  <c r="D22" i="37"/>
  <c r="K21" i="37"/>
  <c r="L21" i="37"/>
  <c r="K20" i="37"/>
  <c r="L20" i="37"/>
  <c r="K19" i="37"/>
  <c r="L19" i="37"/>
  <c r="K18" i="37"/>
  <c r="L18" i="37"/>
  <c r="K17" i="37"/>
  <c r="L17" i="37"/>
  <c r="K16" i="37"/>
  <c r="L16" i="37"/>
  <c r="K15" i="37"/>
  <c r="L15" i="37"/>
  <c r="D15" i="37"/>
  <c r="D16" i="37"/>
  <c r="K14" i="37"/>
  <c r="L14" i="37"/>
  <c r="K13" i="37"/>
  <c r="L13" i="37"/>
  <c r="K12" i="37"/>
  <c r="L12" i="37"/>
  <c r="L11" i="37"/>
  <c r="K11" i="37"/>
  <c r="A11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2" i="37"/>
  <c r="A33" i="37"/>
  <c r="A34" i="37"/>
  <c r="A35" i="37"/>
  <c r="A36" i="37"/>
  <c r="A37" i="37"/>
  <c r="A38" i="37"/>
  <c r="A39" i="37"/>
  <c r="A40" i="37"/>
  <c r="A41" i="37"/>
  <c r="A42" i="37"/>
  <c r="A43" i="37"/>
  <c r="A44" i="37"/>
  <c r="A45" i="37"/>
  <c r="A46" i="37"/>
  <c r="A47" i="37"/>
  <c r="A48" i="37"/>
  <c r="A49" i="37"/>
  <c r="A50" i="37"/>
  <c r="A51" i="37"/>
  <c r="A52" i="37"/>
  <c r="A53" i="37"/>
  <c r="A54" i="37"/>
  <c r="A55" i="37"/>
  <c r="K10" i="37"/>
  <c r="L10" i="37"/>
  <c r="M91" i="36"/>
  <c r="G42" i="4"/>
  <c r="M90" i="36"/>
  <c r="E42" i="4"/>
  <c r="K84" i="36"/>
  <c r="L84" i="36"/>
  <c r="L83" i="36"/>
  <c r="L82" i="36"/>
  <c r="K82" i="36"/>
  <c r="K81" i="36"/>
  <c r="L81" i="36"/>
  <c r="L80" i="36"/>
  <c r="K80" i="36"/>
  <c r="K79" i="36"/>
  <c r="L79" i="36"/>
  <c r="K78" i="36"/>
  <c r="L78" i="36"/>
  <c r="D78" i="36"/>
  <c r="D79" i="36"/>
  <c r="K77" i="36"/>
  <c r="L77" i="36"/>
  <c r="L76" i="36"/>
  <c r="K76" i="36"/>
  <c r="K75" i="36"/>
  <c r="L75" i="36"/>
  <c r="L74" i="36"/>
  <c r="K74" i="36"/>
  <c r="K73" i="36"/>
  <c r="L73" i="36"/>
  <c r="L72" i="36"/>
  <c r="K72" i="36"/>
  <c r="K71" i="36"/>
  <c r="L71" i="36"/>
  <c r="K70" i="36"/>
  <c r="L70" i="36"/>
  <c r="K69" i="36"/>
  <c r="L69" i="36"/>
  <c r="K68" i="36"/>
  <c r="L68" i="36"/>
  <c r="K67" i="36"/>
  <c r="L67" i="36"/>
  <c r="K66" i="36"/>
  <c r="L66" i="36"/>
  <c r="K65" i="36"/>
  <c r="L65" i="36"/>
  <c r="K64" i="36"/>
  <c r="L64" i="36"/>
  <c r="D64" i="36"/>
  <c r="D65" i="36"/>
  <c r="D66" i="36"/>
  <c r="D67" i="36"/>
  <c r="D68" i="36"/>
  <c r="D69" i="36"/>
  <c r="D70" i="36"/>
  <c r="D71" i="36"/>
  <c r="K63" i="36"/>
  <c r="L63" i="36"/>
  <c r="L62" i="36"/>
  <c r="K62" i="36"/>
  <c r="K61" i="36"/>
  <c r="L61" i="36"/>
  <c r="D61" i="36"/>
  <c r="K60" i="36"/>
  <c r="L60" i="36"/>
  <c r="L59" i="36"/>
  <c r="K59" i="36"/>
  <c r="D59" i="36"/>
  <c r="L58" i="36"/>
  <c r="K58" i="36"/>
  <c r="K57" i="36"/>
  <c r="L57" i="36"/>
  <c r="K56" i="36"/>
  <c r="L56" i="36"/>
  <c r="K55" i="36"/>
  <c r="L55" i="36"/>
  <c r="D55" i="36"/>
  <c r="D56" i="36"/>
  <c r="D57" i="36"/>
  <c r="K54" i="36"/>
  <c r="L54" i="36"/>
  <c r="L53" i="36"/>
  <c r="K53" i="36"/>
  <c r="K52" i="36"/>
  <c r="L52" i="36"/>
  <c r="K51" i="36"/>
  <c r="L51" i="36"/>
  <c r="K50" i="36"/>
  <c r="L50" i="36"/>
  <c r="D50" i="36"/>
  <c r="D51" i="36"/>
  <c r="D52" i="36"/>
  <c r="K49" i="36"/>
  <c r="L49" i="36"/>
  <c r="L48" i="36"/>
  <c r="K48" i="36"/>
  <c r="K47" i="36"/>
  <c r="L47" i="36"/>
  <c r="K46" i="36"/>
  <c r="L46" i="36"/>
  <c r="K45" i="36"/>
  <c r="L45" i="36"/>
  <c r="K44" i="36"/>
  <c r="L44" i="36"/>
  <c r="K43" i="36"/>
  <c r="L43" i="36"/>
  <c r="L42" i="36"/>
  <c r="K42" i="36"/>
  <c r="D42" i="36"/>
  <c r="D44" i="36"/>
  <c r="D45" i="36"/>
  <c r="D46" i="36"/>
  <c r="D47" i="36"/>
  <c r="L41" i="36"/>
  <c r="K41" i="36"/>
  <c r="K40" i="36"/>
  <c r="L40" i="36"/>
  <c r="L39" i="36"/>
  <c r="K39" i="36"/>
  <c r="K38" i="36"/>
  <c r="L38" i="36"/>
  <c r="K37" i="36"/>
  <c r="L37" i="36"/>
  <c r="D37" i="36"/>
  <c r="D38" i="36"/>
  <c r="K36" i="36"/>
  <c r="L36" i="36"/>
  <c r="L35" i="36"/>
  <c r="K35" i="36"/>
  <c r="K34" i="36"/>
  <c r="L34" i="36"/>
  <c r="K33" i="36"/>
  <c r="L33" i="36"/>
  <c r="K32" i="36"/>
  <c r="L32" i="36"/>
  <c r="K31" i="36"/>
  <c r="L31" i="36"/>
  <c r="D31" i="36"/>
  <c r="D32" i="36"/>
  <c r="D33" i="36"/>
  <c r="D34" i="36"/>
  <c r="K30" i="36"/>
  <c r="L30" i="36"/>
  <c r="L29" i="36"/>
  <c r="K29" i="36"/>
  <c r="K28" i="36"/>
  <c r="L28" i="36"/>
  <c r="D28" i="36"/>
  <c r="K27" i="36"/>
  <c r="L27" i="36"/>
  <c r="L26" i="36"/>
  <c r="K26" i="36"/>
  <c r="K25" i="36"/>
  <c r="L25" i="36"/>
  <c r="L24" i="36"/>
  <c r="K24" i="36"/>
  <c r="L23" i="36"/>
  <c r="K23" i="36"/>
  <c r="D23" i="36"/>
  <c r="D24" i="36"/>
  <c r="L22" i="36"/>
  <c r="K22" i="36"/>
  <c r="D22" i="36"/>
  <c r="L21" i="36"/>
  <c r="K21" i="36"/>
  <c r="K20" i="36"/>
  <c r="L20" i="36"/>
  <c r="L19" i="36"/>
  <c r="K19" i="36"/>
  <c r="K18" i="36"/>
  <c r="L18" i="36"/>
  <c r="L17" i="36"/>
  <c r="K17" i="36"/>
  <c r="K16" i="36"/>
  <c r="L16" i="36"/>
  <c r="L15" i="36"/>
  <c r="K15" i="36"/>
  <c r="L14" i="36"/>
  <c r="K14" i="36"/>
  <c r="D14" i="36"/>
  <c r="D15" i="36"/>
  <c r="L13" i="36"/>
  <c r="K13" i="36"/>
  <c r="K12" i="36"/>
  <c r="L12" i="36"/>
  <c r="K11" i="36"/>
  <c r="L11" i="36"/>
  <c r="D11" i="36"/>
  <c r="D12" i="36"/>
  <c r="A11" i="36"/>
  <c r="A12" i="36"/>
  <c r="A13" i="36"/>
  <c r="A14" i="36"/>
  <c r="A15" i="36"/>
  <c r="A16" i="36"/>
  <c r="A17" i="36"/>
  <c r="A18" i="36"/>
  <c r="A19" i="36"/>
  <c r="A20" i="36"/>
  <c r="A21" i="36"/>
  <c r="A22" i="36"/>
  <c r="A23" i="36"/>
  <c r="A24" i="36"/>
  <c r="A25" i="36"/>
  <c r="A26" i="36"/>
  <c r="A27" i="36"/>
  <c r="A28" i="36"/>
  <c r="A29" i="36"/>
  <c r="A30" i="36"/>
  <c r="A31" i="36"/>
  <c r="A32" i="36"/>
  <c r="A33" i="36"/>
  <c r="A34" i="36"/>
  <c r="A35" i="36"/>
  <c r="A36" i="36"/>
  <c r="A37" i="36"/>
  <c r="A38" i="36"/>
  <c r="A39" i="36"/>
  <c r="A40" i="36"/>
  <c r="A41" i="36"/>
  <c r="A42" i="36"/>
  <c r="A43" i="36"/>
  <c r="A44" i="36"/>
  <c r="A45" i="36"/>
  <c r="A46" i="36"/>
  <c r="A47" i="36"/>
  <c r="A48" i="36"/>
  <c r="A49" i="36"/>
  <c r="A50" i="36"/>
  <c r="A51" i="36"/>
  <c r="A52" i="36"/>
  <c r="A53" i="36"/>
  <c r="A54" i="36"/>
  <c r="A55" i="36"/>
  <c r="A56" i="36"/>
  <c r="A57" i="36"/>
  <c r="A58" i="36"/>
  <c r="A59" i="36"/>
  <c r="A60" i="36"/>
  <c r="A61" i="36"/>
  <c r="A62" i="36"/>
  <c r="A63" i="36"/>
  <c r="A64" i="36"/>
  <c r="A65" i="36"/>
  <c r="A66" i="36"/>
  <c r="A67" i="36"/>
  <c r="A68" i="36"/>
  <c r="A69" i="36"/>
  <c r="A70" i="36"/>
  <c r="A71" i="36"/>
  <c r="A72" i="36"/>
  <c r="A73" i="36"/>
  <c r="A74" i="36"/>
  <c r="A75" i="36"/>
  <c r="A76" i="36"/>
  <c r="A77" i="36"/>
  <c r="A78" i="36"/>
  <c r="A79" i="36"/>
  <c r="A80" i="36"/>
  <c r="A81" i="36"/>
  <c r="A82" i="36"/>
  <c r="A83" i="36"/>
  <c r="A84" i="36"/>
  <c r="K10" i="36"/>
  <c r="M88" i="36"/>
  <c r="C42" i="4"/>
  <c r="M96" i="35"/>
  <c r="M95" i="35"/>
  <c r="E41" i="4"/>
  <c r="K89" i="35"/>
  <c r="L89" i="35"/>
  <c r="L88" i="35"/>
  <c r="K88" i="35"/>
  <c r="L87" i="35"/>
  <c r="K87" i="35"/>
  <c r="D87" i="35"/>
  <c r="D88" i="35"/>
  <c r="L86" i="35"/>
  <c r="K86" i="35"/>
  <c r="K85" i="35"/>
  <c r="L85" i="35"/>
  <c r="L84" i="35"/>
  <c r="K84" i="35"/>
  <c r="K83" i="35"/>
  <c r="L83" i="35"/>
  <c r="L82" i="35"/>
  <c r="K82" i="35"/>
  <c r="K81" i="35"/>
  <c r="L81" i="35"/>
  <c r="L80" i="35"/>
  <c r="K80" i="35"/>
  <c r="K79" i="35"/>
  <c r="L79" i="35"/>
  <c r="D79" i="35"/>
  <c r="K78" i="35"/>
  <c r="L78" i="35"/>
  <c r="L77" i="35"/>
  <c r="K77" i="35"/>
  <c r="K76" i="35"/>
  <c r="L76" i="35"/>
  <c r="L75" i="35"/>
  <c r="K75" i="35"/>
  <c r="K74" i="35"/>
  <c r="L74" i="35"/>
  <c r="L73" i="35"/>
  <c r="K73" i="35"/>
  <c r="D73" i="35"/>
  <c r="L72" i="35"/>
  <c r="K72" i="35"/>
  <c r="K71" i="35"/>
  <c r="L71" i="35"/>
  <c r="L70" i="35"/>
  <c r="K70" i="35"/>
  <c r="K69" i="35"/>
  <c r="L69" i="35"/>
  <c r="D69" i="35"/>
  <c r="K68" i="35"/>
  <c r="L68" i="35"/>
  <c r="L67" i="35"/>
  <c r="K67" i="35"/>
  <c r="D67" i="35"/>
  <c r="L66" i="35"/>
  <c r="K66" i="35"/>
  <c r="K65" i="35"/>
  <c r="L65" i="35"/>
  <c r="L64" i="35"/>
  <c r="K64" i="35"/>
  <c r="K63" i="35"/>
  <c r="L63" i="35"/>
  <c r="L62" i="35"/>
  <c r="K62" i="35"/>
  <c r="K61" i="35"/>
  <c r="L61" i="35"/>
  <c r="L60" i="35"/>
  <c r="K60" i="35"/>
  <c r="K59" i="35"/>
  <c r="L59" i="35"/>
  <c r="L58" i="35"/>
  <c r="K58" i="35"/>
  <c r="L57" i="35"/>
  <c r="K57" i="35"/>
  <c r="D57" i="35"/>
  <c r="D58" i="35"/>
  <c r="L56" i="35"/>
  <c r="K56" i="35"/>
  <c r="K55" i="35"/>
  <c r="L55" i="35"/>
  <c r="L54" i="35"/>
  <c r="K54" i="35"/>
  <c r="L53" i="35"/>
  <c r="K53" i="35"/>
  <c r="L52" i="35"/>
  <c r="K52" i="35"/>
  <c r="K51" i="35"/>
  <c r="L51" i="35"/>
  <c r="K50" i="35"/>
  <c r="L50" i="35"/>
  <c r="D50" i="35"/>
  <c r="D51" i="35"/>
  <c r="D52" i="35"/>
  <c r="D53" i="35"/>
  <c r="D54" i="35"/>
  <c r="K49" i="35"/>
  <c r="L49" i="35"/>
  <c r="K48" i="35"/>
  <c r="L48" i="35"/>
  <c r="K47" i="35"/>
  <c r="L47" i="35"/>
  <c r="K46" i="35"/>
  <c r="L46" i="35"/>
  <c r="D46" i="35"/>
  <c r="D47" i="35"/>
  <c r="K45" i="35"/>
  <c r="L45" i="35"/>
  <c r="L44" i="35"/>
  <c r="K44" i="35"/>
  <c r="K43" i="35"/>
  <c r="L43" i="35"/>
  <c r="L42" i="35"/>
  <c r="K42" i="35"/>
  <c r="K41" i="35"/>
  <c r="L41" i="35"/>
  <c r="L40" i="35"/>
  <c r="K40" i="35"/>
  <c r="K39" i="35"/>
  <c r="L39" i="35"/>
  <c r="L38" i="35"/>
  <c r="K38" i="35"/>
  <c r="K37" i="35"/>
  <c r="L37" i="35"/>
  <c r="D37" i="35"/>
  <c r="K36" i="35"/>
  <c r="L36" i="35"/>
  <c r="L35" i="35"/>
  <c r="K35" i="35"/>
  <c r="K34" i="35"/>
  <c r="L34" i="35"/>
  <c r="L33" i="35"/>
  <c r="K33" i="35"/>
  <c r="K32" i="35"/>
  <c r="L32" i="35"/>
  <c r="L31" i="35"/>
  <c r="K31" i="35"/>
  <c r="K30" i="35"/>
  <c r="L30" i="35"/>
  <c r="L29" i="35"/>
  <c r="K29" i="35"/>
  <c r="L28" i="35"/>
  <c r="K28" i="35"/>
  <c r="D28" i="35"/>
  <c r="D29" i="35"/>
  <c r="K27" i="35"/>
  <c r="L27" i="35"/>
  <c r="K26" i="35"/>
  <c r="L26" i="35"/>
  <c r="K25" i="35"/>
  <c r="L25" i="35"/>
  <c r="K24" i="35"/>
  <c r="L24" i="35"/>
  <c r="K23" i="35"/>
  <c r="L23" i="35"/>
  <c r="K22" i="35"/>
  <c r="L22" i="35"/>
  <c r="K21" i="35"/>
  <c r="L21" i="35"/>
  <c r="K20" i="35"/>
  <c r="L20" i="35"/>
  <c r="K19" i="35"/>
  <c r="L19" i="35"/>
  <c r="K18" i="35"/>
  <c r="L18" i="35"/>
  <c r="D18" i="35"/>
  <c r="D19" i="35"/>
  <c r="D20" i="35"/>
  <c r="D21" i="35"/>
  <c r="D22" i="35"/>
  <c r="D23" i="35"/>
  <c r="D24" i="35"/>
  <c r="K17" i="35"/>
  <c r="L17" i="35"/>
  <c r="L16" i="35"/>
  <c r="K16" i="35"/>
  <c r="K15" i="35"/>
  <c r="L15" i="35"/>
  <c r="L14" i="35"/>
  <c r="K14" i="35"/>
  <c r="D14" i="35"/>
  <c r="L13" i="35"/>
  <c r="K13" i="35"/>
  <c r="K12" i="35"/>
  <c r="L12" i="35"/>
  <c r="L11" i="35"/>
  <c r="K11" i="35"/>
  <c r="A11" i="35"/>
  <c r="A12" i="35"/>
  <c r="A13" i="35"/>
  <c r="A14" i="35"/>
  <c r="A15" i="35"/>
  <c r="A16" i="35"/>
  <c r="A17" i="35"/>
  <c r="A18" i="35"/>
  <c r="A19" i="35"/>
  <c r="A20" i="35"/>
  <c r="A21" i="35"/>
  <c r="A22" i="35"/>
  <c r="A23" i="35"/>
  <c r="A24" i="35"/>
  <c r="A25" i="35"/>
  <c r="A26" i="35"/>
  <c r="A27" i="35"/>
  <c r="A28" i="35"/>
  <c r="A29" i="35"/>
  <c r="A30" i="35"/>
  <c r="A31" i="35"/>
  <c r="A32" i="35"/>
  <c r="A33" i="35"/>
  <c r="A34" i="35"/>
  <c r="A35" i="35"/>
  <c r="A36" i="35"/>
  <c r="A37" i="35"/>
  <c r="A38" i="35"/>
  <c r="A39" i="35"/>
  <c r="A40" i="35"/>
  <c r="A41" i="35"/>
  <c r="A42" i="35"/>
  <c r="A43" i="35"/>
  <c r="A44" i="35"/>
  <c r="A45" i="35"/>
  <c r="A46" i="35"/>
  <c r="A47" i="35"/>
  <c r="A48" i="35"/>
  <c r="A49" i="35"/>
  <c r="A50" i="35"/>
  <c r="A51" i="35"/>
  <c r="A52" i="35"/>
  <c r="A53" i="35"/>
  <c r="A54" i="35"/>
  <c r="A55" i="35"/>
  <c r="A56" i="35"/>
  <c r="A57" i="35"/>
  <c r="A58" i="35"/>
  <c r="A59" i="35"/>
  <c r="A60" i="35"/>
  <c r="A61" i="35"/>
  <c r="A62" i="35"/>
  <c r="A63" i="35"/>
  <c r="A64" i="35"/>
  <c r="A65" i="35"/>
  <c r="A66" i="35"/>
  <c r="A67" i="35"/>
  <c r="A68" i="35"/>
  <c r="A69" i="35"/>
  <c r="A70" i="35"/>
  <c r="A71" i="35"/>
  <c r="A72" i="35"/>
  <c r="A73" i="35"/>
  <c r="A74" i="35"/>
  <c r="A75" i="35"/>
  <c r="A76" i="35"/>
  <c r="A77" i="35"/>
  <c r="A78" i="35"/>
  <c r="A79" i="35"/>
  <c r="A80" i="35"/>
  <c r="A81" i="35"/>
  <c r="A82" i="35"/>
  <c r="A83" i="35"/>
  <c r="A84" i="35"/>
  <c r="A85" i="35"/>
  <c r="A86" i="35"/>
  <c r="A87" i="35"/>
  <c r="A88" i="35"/>
  <c r="A89" i="35"/>
  <c r="K10" i="35"/>
  <c r="M93" i="35"/>
  <c r="M94" i="34"/>
  <c r="G40" i="4"/>
  <c r="G53" i="4"/>
  <c r="M93" i="34"/>
  <c r="E40" i="4"/>
  <c r="K87" i="34"/>
  <c r="L87" i="34"/>
  <c r="K86" i="34"/>
  <c r="L86" i="34"/>
  <c r="K85" i="34"/>
  <c r="L85" i="34"/>
  <c r="K84" i="34"/>
  <c r="L84" i="34"/>
  <c r="K83" i="34"/>
  <c r="L83" i="34"/>
  <c r="K82" i="34"/>
  <c r="L82" i="34"/>
  <c r="K81" i="34"/>
  <c r="L81" i="34"/>
  <c r="D81" i="34"/>
  <c r="D82" i="34"/>
  <c r="D83" i="34"/>
  <c r="D84" i="34"/>
  <c r="D85" i="34"/>
  <c r="D86" i="34"/>
  <c r="D87" i="34"/>
  <c r="K80" i="34"/>
  <c r="L80" i="34"/>
  <c r="L79" i="34"/>
  <c r="K79" i="34"/>
  <c r="K78" i="34"/>
  <c r="L78" i="34"/>
  <c r="L77" i="34"/>
  <c r="K77" i="34"/>
  <c r="L76" i="34"/>
  <c r="K76" i="34"/>
  <c r="L75" i="34"/>
  <c r="K75" i="34"/>
  <c r="L74" i="34"/>
  <c r="K74" i="34"/>
  <c r="L73" i="34"/>
  <c r="K73" i="34"/>
  <c r="D73" i="34"/>
  <c r="D74" i="34"/>
  <c r="D75" i="34"/>
  <c r="D76" i="34"/>
  <c r="D77" i="34"/>
  <c r="L72" i="34"/>
  <c r="K72" i="34"/>
  <c r="K71" i="34"/>
  <c r="L71" i="34"/>
  <c r="L70" i="34"/>
  <c r="K70" i="34"/>
  <c r="K69" i="34"/>
  <c r="L69" i="34"/>
  <c r="D69" i="34"/>
  <c r="K68" i="34"/>
  <c r="L68" i="34"/>
  <c r="L67" i="34"/>
  <c r="K67" i="34"/>
  <c r="K66" i="34"/>
  <c r="L66" i="34"/>
  <c r="L65" i="34"/>
  <c r="K65" i="34"/>
  <c r="K64" i="34"/>
  <c r="L64" i="34"/>
  <c r="L63" i="34"/>
  <c r="K63" i="34"/>
  <c r="K62" i="34"/>
  <c r="L62" i="34"/>
  <c r="M92" i="34"/>
  <c r="D40" i="4"/>
  <c r="D53" i="4"/>
  <c r="L61" i="34"/>
  <c r="K61" i="34"/>
  <c r="D61" i="34"/>
  <c r="D62" i="34"/>
  <c r="D63" i="34"/>
  <c r="L60" i="34"/>
  <c r="K60" i="34"/>
  <c r="K59" i="34"/>
  <c r="L59" i="34"/>
  <c r="L58" i="34"/>
  <c r="K58" i="34"/>
  <c r="L57" i="34"/>
  <c r="K57" i="34"/>
  <c r="D57" i="34"/>
  <c r="D58" i="34"/>
  <c r="L56" i="34"/>
  <c r="K56" i="34"/>
  <c r="K55" i="34"/>
  <c r="L55" i="34"/>
  <c r="L54" i="34"/>
  <c r="K54" i="34"/>
  <c r="L53" i="34"/>
  <c r="K53" i="34"/>
  <c r="K52" i="34"/>
  <c r="L52" i="34"/>
  <c r="D52" i="34"/>
  <c r="D53" i="34"/>
  <c r="D54" i="34"/>
  <c r="K51" i="34"/>
  <c r="L51" i="34"/>
  <c r="K50" i="34"/>
  <c r="L50" i="34"/>
  <c r="K49" i="34"/>
  <c r="L49" i="34"/>
  <c r="D49" i="34"/>
  <c r="K48" i="34"/>
  <c r="L48" i="34"/>
  <c r="K47" i="34"/>
  <c r="L47" i="34"/>
  <c r="K46" i="34"/>
  <c r="L46" i="34"/>
  <c r="K45" i="34"/>
  <c r="L45" i="34"/>
  <c r="K44" i="34"/>
  <c r="L44" i="34"/>
  <c r="D44" i="34"/>
  <c r="D45" i="34"/>
  <c r="D46" i="34"/>
  <c r="K43" i="34"/>
  <c r="L43" i="34"/>
  <c r="K42" i="34"/>
  <c r="L42" i="34"/>
  <c r="K41" i="34"/>
  <c r="L41" i="34"/>
  <c r="K40" i="34"/>
  <c r="L40" i="34"/>
  <c r="K39" i="34"/>
  <c r="L39" i="34"/>
  <c r="K38" i="34"/>
  <c r="L38" i="34"/>
  <c r="K37" i="34"/>
  <c r="L37" i="34"/>
  <c r="K36" i="34"/>
  <c r="L36" i="34"/>
  <c r="K35" i="34"/>
  <c r="L35" i="34"/>
  <c r="K34" i="34"/>
  <c r="L34" i="34"/>
  <c r="D34" i="34"/>
  <c r="K33" i="34"/>
  <c r="L33" i="34"/>
  <c r="K32" i="34"/>
  <c r="L32" i="34"/>
  <c r="K31" i="34"/>
  <c r="L31" i="34"/>
  <c r="K30" i="34"/>
  <c r="L30" i="34"/>
  <c r="K29" i="34"/>
  <c r="L29" i="34"/>
  <c r="D29" i="34"/>
  <c r="D30" i="34"/>
  <c r="D31" i="34"/>
  <c r="K28" i="34"/>
  <c r="L28" i="34"/>
  <c r="L27" i="34"/>
  <c r="K27" i="34"/>
  <c r="K26" i="34"/>
  <c r="L26" i="34"/>
  <c r="K25" i="34"/>
  <c r="L25" i="34"/>
  <c r="K24" i="34"/>
  <c r="L24" i="34"/>
  <c r="K23" i="34"/>
  <c r="L23" i="34"/>
  <c r="D23" i="34"/>
  <c r="D24" i="34"/>
  <c r="D25" i="34"/>
  <c r="D26" i="34"/>
  <c r="K22" i="34"/>
  <c r="L22" i="34"/>
  <c r="L21" i="34"/>
  <c r="K21" i="34"/>
  <c r="K20" i="34"/>
  <c r="L20" i="34"/>
  <c r="L19" i="34"/>
  <c r="K19" i="34"/>
  <c r="K18" i="34"/>
  <c r="L18" i="34"/>
  <c r="L17" i="34"/>
  <c r="K17" i="34"/>
  <c r="K16" i="34"/>
  <c r="L16" i="34"/>
  <c r="D16" i="34"/>
  <c r="K15" i="34"/>
  <c r="L15" i="34"/>
  <c r="K14" i="34"/>
  <c r="L14" i="34"/>
  <c r="L13" i="34"/>
  <c r="K13" i="34"/>
  <c r="D13" i="34"/>
  <c r="L12" i="34"/>
  <c r="K12" i="34"/>
  <c r="A12" i="34"/>
  <c r="A13" i="34"/>
  <c r="A14" i="34"/>
  <c r="A15" i="34"/>
  <c r="A16" i="34"/>
  <c r="A17" i="34"/>
  <c r="A18" i="34"/>
  <c r="A19" i="34"/>
  <c r="A20" i="34"/>
  <c r="A21" i="34"/>
  <c r="A22" i="34"/>
  <c r="A23" i="34"/>
  <c r="A24" i="34"/>
  <c r="A25" i="34"/>
  <c r="A26" i="34"/>
  <c r="A27" i="34"/>
  <c r="A28" i="34"/>
  <c r="A29" i="34"/>
  <c r="A30" i="34"/>
  <c r="A31" i="34"/>
  <c r="A32" i="34"/>
  <c r="A33" i="34"/>
  <c r="A34" i="34"/>
  <c r="A35" i="34"/>
  <c r="A36" i="34"/>
  <c r="A37" i="34"/>
  <c r="A38" i="34"/>
  <c r="A39" i="34"/>
  <c r="A40" i="34"/>
  <c r="A41" i="34"/>
  <c r="A42" i="34"/>
  <c r="A43" i="34"/>
  <c r="A44" i="34"/>
  <c r="A45" i="34"/>
  <c r="A46" i="34"/>
  <c r="A47" i="34"/>
  <c r="A48" i="34"/>
  <c r="A49" i="34"/>
  <c r="A50" i="34"/>
  <c r="A51" i="34"/>
  <c r="A52" i="34"/>
  <c r="A53" i="34"/>
  <c r="A54" i="34"/>
  <c r="A55" i="34"/>
  <c r="A56" i="34"/>
  <c r="A57" i="34"/>
  <c r="A58" i="34"/>
  <c r="A59" i="34"/>
  <c r="A60" i="34"/>
  <c r="A61" i="34"/>
  <c r="A62" i="34"/>
  <c r="A63" i="34"/>
  <c r="A64" i="34"/>
  <c r="A65" i="34"/>
  <c r="A66" i="34"/>
  <c r="A67" i="34"/>
  <c r="A68" i="34"/>
  <c r="A69" i="34"/>
  <c r="A70" i="34"/>
  <c r="A71" i="34"/>
  <c r="A72" i="34"/>
  <c r="A73" i="34"/>
  <c r="A74" i="34"/>
  <c r="A75" i="34"/>
  <c r="A76" i="34"/>
  <c r="A77" i="34"/>
  <c r="A78" i="34"/>
  <c r="A79" i="34"/>
  <c r="A80" i="34"/>
  <c r="A81" i="34"/>
  <c r="A82" i="34"/>
  <c r="A83" i="34"/>
  <c r="A84" i="34"/>
  <c r="A85" i="34"/>
  <c r="A86" i="34"/>
  <c r="A87" i="34"/>
  <c r="K11" i="34"/>
  <c r="L11" i="34"/>
  <c r="A11" i="34"/>
  <c r="L10" i="34"/>
  <c r="K10" i="34"/>
  <c r="M92" i="33"/>
  <c r="G39" i="4"/>
  <c r="M91" i="33"/>
  <c r="E39" i="4"/>
  <c r="K85" i="33"/>
  <c r="L85" i="33"/>
  <c r="K84" i="33"/>
  <c r="L84" i="33"/>
  <c r="K83" i="33"/>
  <c r="L83" i="33"/>
  <c r="K82" i="33"/>
  <c r="L82" i="33"/>
  <c r="K81" i="33"/>
  <c r="L81" i="33"/>
  <c r="D81" i="33"/>
  <c r="D82" i="33"/>
  <c r="D83" i="33"/>
  <c r="D84" i="33"/>
  <c r="D85" i="33"/>
  <c r="K80" i="33"/>
  <c r="L80" i="33"/>
  <c r="L79" i="33"/>
  <c r="K79" i="33"/>
  <c r="K78" i="33"/>
  <c r="L78" i="33"/>
  <c r="K77" i="33"/>
  <c r="L77" i="33"/>
  <c r="K76" i="33"/>
  <c r="L76" i="33"/>
  <c r="D76" i="33"/>
  <c r="D77" i="33"/>
  <c r="D78" i="33"/>
  <c r="K75" i="33"/>
  <c r="L75" i="33"/>
  <c r="L74" i="33"/>
  <c r="K74" i="33"/>
  <c r="K73" i="33"/>
  <c r="L73" i="33"/>
  <c r="K72" i="33"/>
  <c r="L72" i="33"/>
  <c r="K71" i="33"/>
  <c r="L71" i="33"/>
  <c r="K70" i="33"/>
  <c r="L70" i="33"/>
  <c r="K69" i="33"/>
  <c r="L69" i="33"/>
  <c r="D69" i="33"/>
  <c r="D70" i="33"/>
  <c r="D71" i="33"/>
  <c r="D72" i="33"/>
  <c r="D73" i="33"/>
  <c r="K68" i="33"/>
  <c r="L68" i="33"/>
  <c r="L67" i="33"/>
  <c r="K67" i="33"/>
  <c r="L66" i="33"/>
  <c r="K66" i="33"/>
  <c r="D66" i="33"/>
  <c r="D67" i="33"/>
  <c r="L65" i="33"/>
  <c r="K65" i="33"/>
  <c r="K64" i="33"/>
  <c r="L64" i="33"/>
  <c r="K63" i="33"/>
  <c r="L63" i="33"/>
  <c r="K62" i="33"/>
  <c r="L62" i="33"/>
  <c r="K61" i="33"/>
  <c r="L61" i="33"/>
  <c r="D61" i="33"/>
  <c r="D62" i="33"/>
  <c r="D63" i="33"/>
  <c r="D64" i="33"/>
  <c r="K60" i="33"/>
  <c r="L60" i="33"/>
  <c r="L59" i="33"/>
  <c r="K59" i="33"/>
  <c r="K58" i="33"/>
  <c r="L58" i="33"/>
  <c r="L57" i="33"/>
  <c r="K57" i="33"/>
  <c r="K56" i="33"/>
  <c r="L56" i="33"/>
  <c r="D56" i="33"/>
  <c r="K55" i="33"/>
  <c r="L55" i="33"/>
  <c r="L54" i="33"/>
  <c r="K54" i="33"/>
  <c r="K53" i="33"/>
  <c r="L53" i="33"/>
  <c r="D53" i="33"/>
  <c r="K52" i="33"/>
  <c r="L52" i="33"/>
  <c r="L51" i="33"/>
  <c r="K51" i="33"/>
  <c r="K50" i="33"/>
  <c r="L50" i="33"/>
  <c r="L49" i="33"/>
  <c r="K49" i="33"/>
  <c r="D49" i="33"/>
  <c r="L48" i="33"/>
  <c r="K48" i="33"/>
  <c r="K47" i="33"/>
  <c r="L47" i="33"/>
  <c r="L46" i="33"/>
  <c r="K46" i="33"/>
  <c r="K45" i="33"/>
  <c r="L45" i="33"/>
  <c r="K44" i="33"/>
  <c r="L44" i="33"/>
  <c r="K43" i="33"/>
  <c r="L43" i="33"/>
  <c r="K42" i="33"/>
  <c r="L42" i="33"/>
  <c r="K41" i="33"/>
  <c r="L41" i="33"/>
  <c r="K40" i="33"/>
  <c r="L40" i="33"/>
  <c r="K39" i="33"/>
  <c r="L39" i="33"/>
  <c r="D39" i="33"/>
  <c r="D40" i="33"/>
  <c r="D41" i="33"/>
  <c r="D42" i="33"/>
  <c r="D43" i="33"/>
  <c r="D44" i="33"/>
  <c r="D45" i="33"/>
  <c r="K38" i="33"/>
  <c r="L38" i="33"/>
  <c r="L37" i="33"/>
  <c r="K37" i="33"/>
  <c r="K36" i="33"/>
  <c r="L36" i="33"/>
  <c r="K35" i="33"/>
  <c r="L35" i="33"/>
  <c r="K34" i="33"/>
  <c r="L34" i="33"/>
  <c r="D34" i="33"/>
  <c r="D35" i="33"/>
  <c r="D36" i="33"/>
  <c r="K33" i="33"/>
  <c r="L33" i="33"/>
  <c r="L32" i="33"/>
  <c r="K32" i="33"/>
  <c r="K31" i="33"/>
  <c r="L31" i="33"/>
  <c r="L30" i="33"/>
  <c r="K30" i="33"/>
  <c r="K29" i="33"/>
  <c r="L29" i="33"/>
  <c r="L28" i="33"/>
  <c r="K28" i="33"/>
  <c r="K27" i="33"/>
  <c r="L27" i="33"/>
  <c r="K26" i="33"/>
  <c r="L26" i="33"/>
  <c r="D26" i="33"/>
  <c r="D27" i="33"/>
  <c r="K25" i="33"/>
  <c r="L25" i="33"/>
  <c r="L24" i="33"/>
  <c r="K24" i="33"/>
  <c r="K23" i="33"/>
  <c r="L23" i="33"/>
  <c r="L22" i="33"/>
  <c r="K22" i="33"/>
  <c r="L21" i="33"/>
  <c r="K21" i="33"/>
  <c r="D21" i="33"/>
  <c r="D22" i="33"/>
  <c r="L20" i="33"/>
  <c r="K20" i="33"/>
  <c r="K19" i="33"/>
  <c r="L19" i="33"/>
  <c r="L18" i="33"/>
  <c r="K18" i="33"/>
  <c r="K17" i="33"/>
  <c r="L17" i="33"/>
  <c r="K16" i="33"/>
  <c r="L16" i="33"/>
  <c r="K15" i="33"/>
  <c r="L15" i="33"/>
  <c r="D15" i="33"/>
  <c r="D16" i="33"/>
  <c r="D17" i="33"/>
  <c r="K14" i="33"/>
  <c r="L14" i="33"/>
  <c r="L13" i="33"/>
  <c r="K13" i="33"/>
  <c r="K12" i="33"/>
  <c r="L12" i="33"/>
  <c r="L11" i="33"/>
  <c r="K11" i="33"/>
  <c r="A11" i="33"/>
  <c r="A12" i="33"/>
  <c r="A13" i="33"/>
  <c r="A14" i="33"/>
  <c r="A15" i="33"/>
  <c r="A16" i="33"/>
  <c r="A17" i="33"/>
  <c r="A18" i="33"/>
  <c r="A19" i="33"/>
  <c r="A20" i="33"/>
  <c r="A21" i="33"/>
  <c r="A22" i="33"/>
  <c r="A23" i="33"/>
  <c r="A24" i="33"/>
  <c r="A25" i="33"/>
  <c r="A26" i="33"/>
  <c r="A27" i="33"/>
  <c r="A28" i="33"/>
  <c r="A29" i="33"/>
  <c r="A30" i="33"/>
  <c r="A31" i="33"/>
  <c r="A32" i="33"/>
  <c r="A33" i="33"/>
  <c r="A34" i="33"/>
  <c r="A35" i="33"/>
  <c r="A36" i="33"/>
  <c r="A37" i="33"/>
  <c r="A38" i="33"/>
  <c r="A39" i="33"/>
  <c r="A40" i="33"/>
  <c r="A41" i="33"/>
  <c r="A42" i="33"/>
  <c r="A43" i="33"/>
  <c r="A44" i="33"/>
  <c r="A45" i="33"/>
  <c r="A46" i="33"/>
  <c r="A47" i="33"/>
  <c r="A48" i="33"/>
  <c r="A49" i="33"/>
  <c r="A50" i="33"/>
  <c r="A51" i="33"/>
  <c r="A52" i="33"/>
  <c r="A53" i="33"/>
  <c r="A54" i="33"/>
  <c r="A55" i="33"/>
  <c r="A56" i="33"/>
  <c r="A57" i="33"/>
  <c r="A58" i="33"/>
  <c r="A59" i="33"/>
  <c r="A60" i="33"/>
  <c r="A61" i="33"/>
  <c r="A62" i="33"/>
  <c r="A63" i="33"/>
  <c r="A64" i="33"/>
  <c r="A65" i="33"/>
  <c r="A66" i="33"/>
  <c r="A67" i="33"/>
  <c r="A68" i="33"/>
  <c r="A69" i="33"/>
  <c r="A70" i="33"/>
  <c r="A71" i="33"/>
  <c r="A72" i="33"/>
  <c r="A73" i="33"/>
  <c r="A74" i="33"/>
  <c r="A75" i="33"/>
  <c r="A76" i="33"/>
  <c r="A77" i="33"/>
  <c r="A78" i="33"/>
  <c r="A79" i="33"/>
  <c r="A80" i="33"/>
  <c r="A81" i="33"/>
  <c r="A82" i="33"/>
  <c r="A83" i="33"/>
  <c r="A84" i="33"/>
  <c r="A85" i="33"/>
  <c r="K10" i="33"/>
  <c r="M91" i="31"/>
  <c r="M90" i="31"/>
  <c r="E38" i="4"/>
  <c r="K84" i="31"/>
  <c r="L84" i="31"/>
  <c r="K83" i="31"/>
  <c r="L83" i="31"/>
  <c r="K82" i="31"/>
  <c r="L82" i="31"/>
  <c r="D82" i="31"/>
  <c r="D83" i="31"/>
  <c r="D84" i="31"/>
  <c r="K81" i="31"/>
  <c r="L81" i="31"/>
  <c r="L80" i="31"/>
  <c r="K80" i="31"/>
  <c r="L79" i="31"/>
  <c r="K79" i="31"/>
  <c r="L78" i="31"/>
  <c r="K78" i="31"/>
  <c r="L77" i="31"/>
  <c r="K77" i="31"/>
  <c r="L76" i="31"/>
  <c r="K76" i="31"/>
  <c r="L75" i="31"/>
  <c r="K75" i="31"/>
  <c r="D75" i="31"/>
  <c r="D76" i="31"/>
  <c r="D77" i="31"/>
  <c r="D78" i="31"/>
  <c r="D79" i="31"/>
  <c r="D80" i="31"/>
  <c r="L74" i="31"/>
  <c r="K74" i="31"/>
  <c r="D74" i="31"/>
  <c r="L73" i="31"/>
  <c r="K73" i="31"/>
  <c r="K72" i="31"/>
  <c r="L72" i="31"/>
  <c r="L71" i="31"/>
  <c r="K71" i="31"/>
  <c r="K70" i="31"/>
  <c r="L70" i="31"/>
  <c r="L69" i="31"/>
  <c r="K69" i="31"/>
  <c r="K68" i="31"/>
  <c r="L68" i="31"/>
  <c r="L67" i="31"/>
  <c r="K67" i="31"/>
  <c r="D67" i="31"/>
  <c r="L66" i="31"/>
  <c r="K66" i="31"/>
  <c r="K65" i="31"/>
  <c r="L65" i="31"/>
  <c r="D65" i="31"/>
  <c r="K64" i="31"/>
  <c r="L64" i="31"/>
  <c r="L63" i="31"/>
  <c r="K63" i="31"/>
  <c r="D63" i="31"/>
  <c r="L62" i="31"/>
  <c r="K62" i="31"/>
  <c r="K61" i="31"/>
  <c r="L61" i="31"/>
  <c r="L60" i="31"/>
  <c r="K60" i="31"/>
  <c r="K59" i="31"/>
  <c r="L59" i="31"/>
  <c r="D59" i="31"/>
  <c r="K58" i="31"/>
  <c r="L58" i="31"/>
  <c r="L57" i="31"/>
  <c r="K57" i="31"/>
  <c r="K56" i="31"/>
  <c r="L56" i="31"/>
  <c r="L55" i="31"/>
  <c r="K55" i="31"/>
  <c r="K54" i="31"/>
  <c r="L54" i="31"/>
  <c r="L53" i="31"/>
  <c r="K53" i="31"/>
  <c r="D53" i="31"/>
  <c r="L52" i="31"/>
  <c r="K52" i="31"/>
  <c r="D52" i="31"/>
  <c r="L51" i="31"/>
  <c r="K51" i="31"/>
  <c r="K50" i="31"/>
  <c r="L50" i="31"/>
  <c r="L49" i="31"/>
  <c r="K49" i="31"/>
  <c r="K48" i="31"/>
  <c r="L48" i="31"/>
  <c r="K47" i="31"/>
  <c r="L47" i="31"/>
  <c r="D47" i="31"/>
  <c r="D48" i="31"/>
  <c r="K46" i="31"/>
  <c r="L46" i="31"/>
  <c r="L45" i="31"/>
  <c r="K45" i="31"/>
  <c r="K44" i="31"/>
  <c r="L44" i="31"/>
  <c r="K43" i="31"/>
  <c r="L43" i="31"/>
  <c r="K42" i="31"/>
  <c r="L42" i="31"/>
  <c r="K41" i="31"/>
  <c r="L41" i="31"/>
  <c r="K40" i="31"/>
  <c r="L40" i="31"/>
  <c r="K39" i="31"/>
  <c r="L39" i="31"/>
  <c r="K38" i="31"/>
  <c r="L38" i="31"/>
  <c r="K37" i="31"/>
  <c r="L37" i="31"/>
  <c r="K36" i="31"/>
  <c r="L36" i="31"/>
  <c r="K35" i="31"/>
  <c r="L35" i="31"/>
  <c r="K34" i="31"/>
  <c r="L34" i="31"/>
  <c r="D34" i="31"/>
  <c r="D35" i="31"/>
  <c r="D36" i="31"/>
  <c r="D37" i="31"/>
  <c r="D38" i="31"/>
  <c r="D39" i="31"/>
  <c r="D40" i="31"/>
  <c r="D41" i="31"/>
  <c r="D42" i="31"/>
  <c r="D43" i="31"/>
  <c r="D44" i="31"/>
  <c r="K33" i="31"/>
  <c r="L33" i="31"/>
  <c r="L32" i="31"/>
  <c r="K32" i="31"/>
  <c r="L31" i="31"/>
  <c r="K31" i="31"/>
  <c r="L30" i="31"/>
  <c r="K30" i="31"/>
  <c r="L29" i="31"/>
  <c r="K29" i="31"/>
  <c r="L28" i="31"/>
  <c r="K28" i="31"/>
  <c r="D28" i="31"/>
  <c r="D29" i="31"/>
  <c r="D30" i="31"/>
  <c r="D31" i="31"/>
  <c r="D32" i="31"/>
  <c r="L27" i="31"/>
  <c r="K27" i="31"/>
  <c r="K26" i="31"/>
  <c r="L26" i="31"/>
  <c r="L25" i="31"/>
  <c r="K25" i="31"/>
  <c r="K24" i="31"/>
  <c r="L24" i="31"/>
  <c r="L23" i="31"/>
  <c r="K23" i="31"/>
  <c r="L22" i="31"/>
  <c r="K22" i="31"/>
  <c r="L21" i="31"/>
  <c r="K21" i="31"/>
  <c r="L20" i="31"/>
  <c r="K20" i="31"/>
  <c r="D20" i="31"/>
  <c r="D21" i="31"/>
  <c r="D22" i="31"/>
  <c r="D23" i="31"/>
  <c r="L19" i="31"/>
  <c r="K19" i="31"/>
  <c r="K18" i="31"/>
  <c r="L18" i="31"/>
  <c r="L17" i="31"/>
  <c r="K17" i="31"/>
  <c r="L16" i="31"/>
  <c r="K16" i="31"/>
  <c r="L15" i="31"/>
  <c r="K15" i="31"/>
  <c r="L14" i="31"/>
  <c r="K14" i="31"/>
  <c r="D14" i="31"/>
  <c r="D15" i="31"/>
  <c r="D16" i="31"/>
  <c r="D17" i="31"/>
  <c r="L13" i="31"/>
  <c r="K13" i="31"/>
  <c r="K12" i="31"/>
  <c r="L12" i="31"/>
  <c r="D12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A78" i="31"/>
  <c r="A79" i="31"/>
  <c r="A80" i="31"/>
  <c r="A81" i="31"/>
  <c r="A82" i="31"/>
  <c r="A83" i="31"/>
  <c r="A84" i="31"/>
  <c r="K11" i="31"/>
  <c r="L11" i="31"/>
  <c r="A11" i="31"/>
  <c r="L10" i="31"/>
  <c r="K10" i="31"/>
  <c r="M88" i="31"/>
  <c r="M93" i="30"/>
  <c r="M92" i="30"/>
  <c r="E37" i="4"/>
  <c r="K86" i="30"/>
  <c r="L86" i="30"/>
  <c r="K85" i="30"/>
  <c r="L85" i="30"/>
  <c r="K84" i="30"/>
  <c r="L84" i="30"/>
  <c r="K83" i="30"/>
  <c r="L83" i="30"/>
  <c r="K82" i="30"/>
  <c r="L82" i="30"/>
  <c r="K81" i="30"/>
  <c r="L81" i="30"/>
  <c r="K80" i="30"/>
  <c r="L80" i="30"/>
  <c r="K79" i="30"/>
  <c r="L79" i="30"/>
  <c r="K78" i="30"/>
  <c r="L78" i="30"/>
  <c r="K77" i="30"/>
  <c r="L77" i="30"/>
  <c r="K76" i="30"/>
  <c r="L76" i="30"/>
  <c r="K75" i="30"/>
  <c r="L75" i="30"/>
  <c r="K74" i="30"/>
  <c r="L74" i="30"/>
  <c r="K73" i="30"/>
  <c r="L73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K72" i="30"/>
  <c r="L72" i="30"/>
  <c r="L71" i="30"/>
  <c r="K71" i="30"/>
  <c r="D71" i="30"/>
  <c r="L70" i="30"/>
  <c r="K70" i="30"/>
  <c r="K69" i="30"/>
  <c r="L69" i="30"/>
  <c r="K68" i="30"/>
  <c r="L68" i="30"/>
  <c r="K67" i="30"/>
  <c r="L67" i="30"/>
  <c r="K66" i="30"/>
  <c r="L66" i="30"/>
  <c r="K65" i="30"/>
  <c r="L65" i="30"/>
  <c r="D65" i="30"/>
  <c r="D66" i="30"/>
  <c r="D67" i="30"/>
  <c r="D68" i="30"/>
  <c r="D69" i="30"/>
  <c r="K64" i="30"/>
  <c r="L64" i="30"/>
  <c r="L63" i="30"/>
  <c r="K63" i="30"/>
  <c r="L62" i="30"/>
  <c r="K62" i="30"/>
  <c r="L61" i="30"/>
  <c r="K61" i="30"/>
  <c r="L60" i="30"/>
  <c r="K60" i="30"/>
  <c r="L59" i="30"/>
  <c r="K59" i="30"/>
  <c r="L58" i="30"/>
  <c r="K58" i="30"/>
  <c r="L57" i="30"/>
  <c r="K57" i="30"/>
  <c r="L56" i="30"/>
  <c r="K56" i="30"/>
  <c r="L55" i="30"/>
  <c r="K55" i="30"/>
  <c r="D55" i="30"/>
  <c r="D56" i="30"/>
  <c r="D57" i="30"/>
  <c r="D58" i="30"/>
  <c r="D59" i="30"/>
  <c r="D60" i="30"/>
  <c r="D61" i="30"/>
  <c r="D62" i="30"/>
  <c r="D63" i="30"/>
  <c r="L54" i="30"/>
  <c r="K54" i="30"/>
  <c r="K53" i="30"/>
  <c r="L53" i="30"/>
  <c r="K52" i="30"/>
  <c r="L52" i="30"/>
  <c r="K51" i="30"/>
  <c r="L51" i="30"/>
  <c r="K50" i="30"/>
  <c r="L50" i="30"/>
  <c r="K49" i="30"/>
  <c r="L49" i="30"/>
  <c r="D49" i="30"/>
  <c r="D50" i="30"/>
  <c r="D51" i="30"/>
  <c r="D52" i="30"/>
  <c r="D53" i="30"/>
  <c r="K48" i="30"/>
  <c r="L48" i="30"/>
  <c r="L47" i="30"/>
  <c r="K47" i="30"/>
  <c r="L46" i="30"/>
  <c r="K46" i="30"/>
  <c r="L45" i="30"/>
  <c r="K45" i="30"/>
  <c r="L44" i="30"/>
  <c r="K44" i="30"/>
  <c r="L43" i="30"/>
  <c r="K43" i="30"/>
  <c r="L42" i="30"/>
  <c r="K42" i="30"/>
  <c r="L41" i="30"/>
  <c r="K41" i="30"/>
  <c r="L40" i="30"/>
  <c r="K40" i="30"/>
  <c r="D40" i="30"/>
  <c r="D41" i="30"/>
  <c r="D42" i="30"/>
  <c r="D43" i="30"/>
  <c r="D44" i="30"/>
  <c r="D45" i="30"/>
  <c r="D46" i="30"/>
  <c r="D47" i="30"/>
  <c r="L39" i="30"/>
  <c r="K39" i="30"/>
  <c r="K38" i="30"/>
  <c r="L38" i="30"/>
  <c r="L37" i="30"/>
  <c r="K37" i="30"/>
  <c r="K36" i="30"/>
  <c r="L36" i="30"/>
  <c r="L35" i="30"/>
  <c r="K35" i="30"/>
  <c r="K34" i="30"/>
  <c r="L34" i="30"/>
  <c r="L33" i="30"/>
  <c r="K33" i="30"/>
  <c r="K32" i="30"/>
  <c r="L32" i="30"/>
  <c r="K31" i="30"/>
  <c r="L31" i="30"/>
  <c r="L30" i="30"/>
  <c r="K30" i="30"/>
  <c r="D30" i="30"/>
  <c r="D32" i="30"/>
  <c r="L29" i="30"/>
  <c r="K29" i="30"/>
  <c r="K28" i="30"/>
  <c r="L28" i="30"/>
  <c r="L27" i="30"/>
  <c r="K27" i="30"/>
  <c r="L26" i="30"/>
  <c r="K26" i="30"/>
  <c r="D26" i="30"/>
  <c r="D27" i="30"/>
  <c r="K25" i="30"/>
  <c r="L25" i="30"/>
  <c r="D25" i="30"/>
  <c r="K24" i="30"/>
  <c r="L24" i="30"/>
  <c r="L23" i="30"/>
  <c r="K23" i="30"/>
  <c r="D23" i="30"/>
  <c r="L22" i="30"/>
  <c r="K22" i="30"/>
  <c r="K21" i="30"/>
  <c r="L21" i="30"/>
  <c r="K20" i="30"/>
  <c r="L20" i="30"/>
  <c r="D20" i="30"/>
  <c r="D21" i="30"/>
  <c r="K19" i="30"/>
  <c r="L19" i="30"/>
  <c r="L18" i="30"/>
  <c r="K18" i="30"/>
  <c r="K17" i="30"/>
  <c r="L17" i="30"/>
  <c r="L16" i="30"/>
  <c r="K16" i="30"/>
  <c r="D16" i="30"/>
  <c r="L15" i="30"/>
  <c r="K15" i="30"/>
  <c r="K14" i="30"/>
  <c r="L14" i="30"/>
  <c r="L13" i="30"/>
  <c r="K13" i="30"/>
  <c r="L12" i="30"/>
  <c r="K12" i="30"/>
  <c r="D12" i="30"/>
  <c r="D13" i="30"/>
  <c r="L11" i="30"/>
  <c r="K11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8" i="30"/>
  <c r="A29" i="30"/>
  <c r="A30" i="30"/>
  <c r="A31" i="30"/>
  <c r="A32" i="30"/>
  <c r="A33" i="30"/>
  <c r="A34" i="30"/>
  <c r="A35" i="30"/>
  <c r="A36" i="30"/>
  <c r="A37" i="30"/>
  <c r="A38" i="30"/>
  <c r="A39" i="30"/>
  <c r="A40" i="30"/>
  <c r="A41" i="30"/>
  <c r="A42" i="30"/>
  <c r="A43" i="30"/>
  <c r="A44" i="30"/>
  <c r="A45" i="30"/>
  <c r="A46" i="30"/>
  <c r="A47" i="30"/>
  <c r="A48" i="30"/>
  <c r="A49" i="30"/>
  <c r="A50" i="30"/>
  <c r="A51" i="30"/>
  <c r="A52" i="30"/>
  <c r="A53" i="30"/>
  <c r="A54" i="30"/>
  <c r="A55" i="30"/>
  <c r="A56" i="30"/>
  <c r="A57" i="30"/>
  <c r="A58" i="30"/>
  <c r="A59" i="30"/>
  <c r="A60" i="30"/>
  <c r="A61" i="30"/>
  <c r="A62" i="30"/>
  <c r="A63" i="30"/>
  <c r="A64" i="30"/>
  <c r="A65" i="30"/>
  <c r="A66" i="30"/>
  <c r="A67" i="30"/>
  <c r="A68" i="30"/>
  <c r="A69" i="30"/>
  <c r="A70" i="30"/>
  <c r="A71" i="30"/>
  <c r="A72" i="30"/>
  <c r="A73" i="30"/>
  <c r="A74" i="30"/>
  <c r="A75" i="30"/>
  <c r="A76" i="30"/>
  <c r="A77" i="30"/>
  <c r="A78" i="30"/>
  <c r="A79" i="30"/>
  <c r="A80" i="30"/>
  <c r="A81" i="30"/>
  <c r="A82" i="30"/>
  <c r="A83" i="30"/>
  <c r="A84" i="30"/>
  <c r="A85" i="30"/>
  <c r="A86" i="30"/>
  <c r="K10" i="30"/>
  <c r="M90" i="30"/>
  <c r="M94" i="29"/>
  <c r="M93" i="29"/>
  <c r="E36" i="4"/>
  <c r="K87" i="29"/>
  <c r="L87" i="29"/>
  <c r="K86" i="29"/>
  <c r="L86" i="29"/>
  <c r="K85" i="29"/>
  <c r="L85" i="29"/>
  <c r="K84" i="29"/>
  <c r="L84" i="29"/>
  <c r="K83" i="29"/>
  <c r="L83" i="29"/>
  <c r="L82" i="29"/>
  <c r="K82" i="29"/>
  <c r="L81" i="29"/>
  <c r="K81" i="29"/>
  <c r="L80" i="29"/>
  <c r="K80" i="29"/>
  <c r="L79" i="29"/>
  <c r="K79" i="29"/>
  <c r="L78" i="29"/>
  <c r="K78" i="29"/>
  <c r="L77" i="29"/>
  <c r="K77" i="29"/>
  <c r="L76" i="29"/>
  <c r="K76" i="29"/>
  <c r="L75" i="29"/>
  <c r="K75" i="29"/>
  <c r="K74" i="29"/>
  <c r="L74" i="29"/>
  <c r="K73" i="29"/>
  <c r="L73" i="29"/>
  <c r="K72" i="29"/>
  <c r="L72" i="29"/>
  <c r="K71" i="29"/>
  <c r="L71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4" i="29"/>
  <c r="D85" i="29"/>
  <c r="D86" i="29"/>
  <c r="D87" i="29"/>
  <c r="K70" i="29"/>
  <c r="L70" i="29"/>
  <c r="L69" i="29"/>
  <c r="K69" i="29"/>
  <c r="K68" i="29"/>
  <c r="L68" i="29"/>
  <c r="L67" i="29"/>
  <c r="K67" i="29"/>
  <c r="K66" i="29"/>
  <c r="L66" i="29"/>
  <c r="L65" i="29"/>
  <c r="K65" i="29"/>
  <c r="K64" i="29"/>
  <c r="L64" i="29"/>
  <c r="D64" i="29"/>
  <c r="K63" i="29"/>
  <c r="L63" i="29"/>
  <c r="L62" i="29"/>
  <c r="K62" i="29"/>
  <c r="L61" i="29"/>
  <c r="K61" i="29"/>
  <c r="K60" i="29"/>
  <c r="L60" i="29"/>
  <c r="K59" i="29"/>
  <c r="L59" i="29"/>
  <c r="K58" i="29"/>
  <c r="L58" i="29"/>
  <c r="K57" i="29"/>
  <c r="L57" i="29"/>
  <c r="D57" i="29"/>
  <c r="D58" i="29"/>
  <c r="D59" i="29"/>
  <c r="D60" i="29"/>
  <c r="D61" i="29"/>
  <c r="D62" i="29"/>
  <c r="K56" i="29"/>
  <c r="L56" i="29"/>
  <c r="L55" i="29"/>
  <c r="K55" i="29"/>
  <c r="K54" i="29"/>
  <c r="L54" i="29"/>
  <c r="L53" i="29"/>
  <c r="K53" i="29"/>
  <c r="K52" i="29"/>
  <c r="L52" i="29"/>
  <c r="K51" i="29"/>
  <c r="L51" i="29"/>
  <c r="D51" i="29"/>
  <c r="D52" i="29"/>
  <c r="K50" i="29"/>
  <c r="L50" i="29"/>
  <c r="L49" i="29"/>
  <c r="K49" i="29"/>
  <c r="D49" i="29"/>
  <c r="L48" i="29"/>
  <c r="K48" i="29"/>
  <c r="K47" i="29"/>
  <c r="L47" i="29"/>
  <c r="K46" i="29"/>
  <c r="L46" i="29"/>
  <c r="K45" i="29"/>
  <c r="L45" i="29"/>
  <c r="K44" i="29"/>
  <c r="L44" i="29"/>
  <c r="K43" i="29"/>
  <c r="L43" i="29"/>
  <c r="D43" i="29"/>
  <c r="D44" i="29"/>
  <c r="D45" i="29"/>
  <c r="D46" i="29"/>
  <c r="D47" i="29"/>
  <c r="K42" i="29"/>
  <c r="L42" i="29"/>
  <c r="L41" i="29"/>
  <c r="K41" i="29"/>
  <c r="K40" i="29"/>
  <c r="L40" i="29"/>
  <c r="K39" i="29"/>
  <c r="L39" i="29"/>
  <c r="K38" i="29"/>
  <c r="L38" i="29"/>
  <c r="K37" i="29"/>
  <c r="L37" i="29"/>
  <c r="L36" i="29"/>
  <c r="K36" i="29"/>
  <c r="L35" i="29"/>
  <c r="K35" i="29"/>
  <c r="L34" i="29"/>
  <c r="K34" i="29"/>
  <c r="L33" i="29"/>
  <c r="K33" i="29"/>
  <c r="L32" i="29"/>
  <c r="K32" i="29"/>
  <c r="L31" i="29"/>
  <c r="K31" i="29"/>
  <c r="L30" i="29"/>
  <c r="K30" i="29"/>
  <c r="L29" i="29"/>
  <c r="K29" i="29"/>
  <c r="L28" i="29"/>
  <c r="K28" i="29"/>
  <c r="K27" i="29"/>
  <c r="L27" i="29"/>
  <c r="K26" i="29"/>
  <c r="L26" i="29"/>
  <c r="D26" i="29"/>
  <c r="D27" i="29"/>
  <c r="D28" i="29"/>
  <c r="D29" i="29"/>
  <c r="D30" i="29"/>
  <c r="D31" i="29"/>
  <c r="D32" i="29"/>
  <c r="D33" i="29"/>
  <c r="D34" i="29"/>
  <c r="D35" i="29"/>
  <c r="D36" i="29"/>
  <c r="D38" i="29"/>
  <c r="D39" i="29"/>
  <c r="D40" i="29"/>
  <c r="K25" i="29"/>
  <c r="L25" i="29"/>
  <c r="K24" i="29"/>
  <c r="L24" i="29"/>
  <c r="K23" i="29"/>
  <c r="L23" i="29"/>
  <c r="D23" i="29"/>
  <c r="K22" i="29"/>
  <c r="L22" i="29"/>
  <c r="L21" i="29"/>
  <c r="K21" i="29"/>
  <c r="K20" i="29"/>
  <c r="L20" i="29"/>
  <c r="K19" i="29"/>
  <c r="L19" i="29"/>
  <c r="K18" i="29"/>
  <c r="L18" i="29"/>
  <c r="L17" i="29"/>
  <c r="K17" i="29"/>
  <c r="K16" i="29"/>
  <c r="L16" i="29"/>
  <c r="K15" i="29"/>
  <c r="L15" i="29"/>
  <c r="K14" i="29"/>
  <c r="L14" i="29"/>
  <c r="K13" i="29"/>
  <c r="L13" i="29"/>
  <c r="K12" i="29"/>
  <c r="L12" i="29"/>
  <c r="D12" i="29"/>
  <c r="D13" i="29"/>
  <c r="D14" i="29"/>
  <c r="D15" i="29"/>
  <c r="D16" i="29"/>
  <c r="D17" i="29"/>
  <c r="D18" i="29"/>
  <c r="D19" i="29"/>
  <c r="D20" i="29"/>
  <c r="D2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69" i="29"/>
  <c r="A70" i="29"/>
  <c r="A71" i="29"/>
  <c r="A72" i="29"/>
  <c r="A73" i="29"/>
  <c r="A74" i="29"/>
  <c r="A75" i="29"/>
  <c r="A76" i="29"/>
  <c r="A77" i="29"/>
  <c r="A78" i="29"/>
  <c r="A79" i="29"/>
  <c r="A80" i="29"/>
  <c r="A81" i="29"/>
  <c r="A82" i="29"/>
  <c r="A83" i="29"/>
  <c r="A84" i="29"/>
  <c r="A85" i="29"/>
  <c r="A86" i="29"/>
  <c r="A87" i="29"/>
  <c r="K11" i="29"/>
  <c r="L11" i="29"/>
  <c r="A11" i="29"/>
  <c r="L10" i="29"/>
  <c r="K10" i="29"/>
  <c r="M91" i="29"/>
  <c r="M89" i="28"/>
  <c r="M88" i="28"/>
  <c r="E35" i="4"/>
  <c r="K82" i="28"/>
  <c r="L82" i="28"/>
  <c r="K81" i="28"/>
  <c r="L81" i="28"/>
  <c r="K80" i="28"/>
  <c r="L80" i="28"/>
  <c r="K79" i="28"/>
  <c r="L79" i="28"/>
  <c r="K78" i="28"/>
  <c r="L78" i="28"/>
  <c r="K77" i="28"/>
  <c r="L77" i="28"/>
  <c r="K76" i="28"/>
  <c r="L76" i="28"/>
  <c r="K75" i="28"/>
  <c r="L75" i="28"/>
  <c r="K74" i="28"/>
  <c r="L74" i="28"/>
  <c r="K73" i="28"/>
  <c r="L73" i="28"/>
  <c r="K72" i="28"/>
  <c r="L72" i="28"/>
  <c r="D72" i="28"/>
  <c r="D73" i="28"/>
  <c r="D74" i="28"/>
  <c r="D75" i="28"/>
  <c r="D76" i="28"/>
  <c r="D77" i="28"/>
  <c r="D78" i="28"/>
  <c r="D79" i="28"/>
  <c r="D80" i="28"/>
  <c r="D81" i="28"/>
  <c r="D82" i="28"/>
  <c r="K71" i="28"/>
  <c r="L71" i="28"/>
  <c r="L70" i="28"/>
  <c r="K70" i="28"/>
  <c r="K69" i="28"/>
  <c r="L69" i="28"/>
  <c r="D69" i="28"/>
  <c r="K68" i="28"/>
  <c r="L68" i="28"/>
  <c r="L67" i="28"/>
  <c r="K67" i="28"/>
  <c r="K66" i="28"/>
  <c r="L66" i="28"/>
  <c r="K65" i="28"/>
  <c r="L65" i="28"/>
  <c r="K64" i="28"/>
  <c r="L64" i="28"/>
  <c r="K63" i="28"/>
  <c r="L63" i="28"/>
  <c r="D63" i="28"/>
  <c r="D64" i="28"/>
  <c r="D65" i="28"/>
  <c r="D66" i="28"/>
  <c r="K62" i="28"/>
  <c r="L62" i="28"/>
  <c r="L61" i="28"/>
  <c r="K61" i="28"/>
  <c r="K60" i="28"/>
  <c r="L60" i="28"/>
  <c r="K59" i="28"/>
  <c r="L59" i="28"/>
  <c r="K58" i="28"/>
  <c r="L58" i="28"/>
  <c r="D58" i="28"/>
  <c r="D59" i="28"/>
  <c r="D60" i="28"/>
  <c r="K57" i="28"/>
  <c r="L57" i="28"/>
  <c r="L56" i="28"/>
  <c r="K56" i="28"/>
  <c r="K55" i="28"/>
  <c r="L55" i="28"/>
  <c r="L54" i="28"/>
  <c r="K54" i="28"/>
  <c r="L53" i="28"/>
  <c r="K53" i="28"/>
  <c r="D53" i="28"/>
  <c r="D54" i="28"/>
  <c r="L52" i="28"/>
  <c r="K52" i="28"/>
  <c r="K51" i="28"/>
  <c r="L51" i="28"/>
  <c r="L50" i="28"/>
  <c r="K50" i="28"/>
  <c r="L49" i="28"/>
  <c r="K49" i="28"/>
  <c r="L48" i="28"/>
  <c r="K48" i="28"/>
  <c r="L47" i="28"/>
  <c r="K47" i="28"/>
  <c r="L46" i="28"/>
  <c r="K46" i="28"/>
  <c r="L45" i="28"/>
  <c r="K45" i="28"/>
  <c r="L44" i="28"/>
  <c r="K44" i="28"/>
  <c r="L43" i="28"/>
  <c r="K43" i="28"/>
  <c r="L42" i="28"/>
  <c r="K42" i="28"/>
  <c r="L41" i="28"/>
  <c r="K41" i="28"/>
  <c r="L40" i="28"/>
  <c r="K40" i="28"/>
  <c r="D40" i="28"/>
  <c r="D41" i="28"/>
  <c r="D42" i="28"/>
  <c r="D43" i="28"/>
  <c r="D44" i="28"/>
  <c r="D45" i="28"/>
  <c r="D46" i="28"/>
  <c r="D47" i="28"/>
  <c r="D48" i="28"/>
  <c r="D49" i="28"/>
  <c r="D50" i="28"/>
  <c r="L39" i="28"/>
  <c r="K39" i="28"/>
  <c r="K38" i="28"/>
  <c r="L38" i="28"/>
  <c r="L37" i="28"/>
  <c r="K37" i="28"/>
  <c r="K36" i="28"/>
  <c r="L36" i="28"/>
  <c r="L35" i="28"/>
  <c r="K35" i="28"/>
  <c r="L34" i="28"/>
  <c r="K34" i="28"/>
  <c r="L33" i="28"/>
  <c r="K33" i="28"/>
  <c r="D33" i="28"/>
  <c r="D34" i="28"/>
  <c r="D35" i="28"/>
  <c r="L32" i="28"/>
  <c r="K32" i="28"/>
  <c r="K31" i="28"/>
  <c r="L31" i="28"/>
  <c r="L30" i="28"/>
  <c r="K30" i="28"/>
  <c r="L29" i="28"/>
  <c r="K29" i="28"/>
  <c r="L28" i="28"/>
  <c r="K28" i="28"/>
  <c r="L27" i="28"/>
  <c r="K27" i="28"/>
  <c r="L26" i="28"/>
  <c r="K26" i="28"/>
  <c r="L25" i="28"/>
  <c r="K25" i="28"/>
  <c r="L24" i="28"/>
  <c r="K24" i="28"/>
  <c r="L23" i="28"/>
  <c r="K23" i="28"/>
  <c r="D23" i="28"/>
  <c r="D24" i="28"/>
  <c r="D25" i="28"/>
  <c r="D26" i="28"/>
  <c r="D27" i="28"/>
  <c r="D28" i="28"/>
  <c r="D29" i="28"/>
  <c r="D30" i="28"/>
  <c r="L22" i="28"/>
  <c r="K22" i="28"/>
  <c r="K21" i="28"/>
  <c r="L21" i="28"/>
  <c r="L20" i="28"/>
  <c r="K20" i="28"/>
  <c r="L19" i="28"/>
  <c r="K19" i="28"/>
  <c r="D19" i="28"/>
  <c r="D20" i="28"/>
  <c r="L18" i="28"/>
  <c r="K18" i="28"/>
  <c r="K17" i="28"/>
  <c r="L17" i="28"/>
  <c r="D17" i="28"/>
  <c r="K16" i="28"/>
  <c r="L16" i="28"/>
  <c r="L15" i="28"/>
  <c r="K15" i="28"/>
  <c r="D15" i="28"/>
  <c r="K14" i="28"/>
  <c r="L14" i="28"/>
  <c r="L13" i="28"/>
  <c r="K13" i="28"/>
  <c r="D13" i="28"/>
  <c r="L12" i="28"/>
  <c r="K12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A28" i="28"/>
  <c r="A29" i="28"/>
  <c r="A30" i="28"/>
  <c r="A31" i="28"/>
  <c r="A32" i="28"/>
  <c r="A33" i="28"/>
  <c r="A34" i="28"/>
  <c r="A35" i="28"/>
  <c r="A36" i="28"/>
  <c r="A37" i="28"/>
  <c r="A38" i="28"/>
  <c r="A39" i="28"/>
  <c r="A40" i="28"/>
  <c r="A41" i="28"/>
  <c r="A42" i="28"/>
  <c r="A43" i="28"/>
  <c r="A44" i="28"/>
  <c r="A45" i="28"/>
  <c r="A46" i="28"/>
  <c r="A47" i="28"/>
  <c r="A48" i="28"/>
  <c r="A49" i="28"/>
  <c r="A50" i="28"/>
  <c r="A51" i="28"/>
  <c r="A52" i="28"/>
  <c r="A53" i="28"/>
  <c r="A54" i="28"/>
  <c r="A55" i="28"/>
  <c r="A56" i="28"/>
  <c r="A57" i="28"/>
  <c r="A58" i="28"/>
  <c r="A59" i="28"/>
  <c r="A60" i="28"/>
  <c r="A61" i="28"/>
  <c r="A62" i="28"/>
  <c r="A63" i="28"/>
  <c r="A64" i="28"/>
  <c r="A65" i="28"/>
  <c r="A66" i="28"/>
  <c r="A67" i="28"/>
  <c r="A68" i="28"/>
  <c r="A69" i="28"/>
  <c r="A70" i="28"/>
  <c r="A71" i="28"/>
  <c r="A72" i="28"/>
  <c r="A73" i="28"/>
  <c r="A74" i="28"/>
  <c r="A75" i="28"/>
  <c r="A76" i="28"/>
  <c r="A77" i="28"/>
  <c r="A78" i="28"/>
  <c r="A79" i="28"/>
  <c r="A80" i="28"/>
  <c r="A81" i="28"/>
  <c r="A82" i="28"/>
  <c r="K11" i="28"/>
  <c r="L11" i="28"/>
  <c r="A11" i="28"/>
  <c r="L10" i="28"/>
  <c r="K10" i="28"/>
  <c r="M91" i="27"/>
  <c r="M90" i="27"/>
  <c r="E34" i="4"/>
  <c r="K84" i="27"/>
  <c r="L84" i="27"/>
  <c r="D84" i="27"/>
  <c r="K83" i="27"/>
  <c r="L83" i="27"/>
  <c r="L82" i="27"/>
  <c r="K82" i="27"/>
  <c r="K81" i="27"/>
  <c r="L81" i="27"/>
  <c r="K80" i="27"/>
  <c r="L80" i="27"/>
  <c r="K79" i="27"/>
  <c r="L79" i="27"/>
  <c r="K78" i="27"/>
  <c r="L78" i="27"/>
  <c r="D78" i="27"/>
  <c r="D79" i="27"/>
  <c r="D80" i="27"/>
  <c r="D81" i="27"/>
  <c r="K77" i="27"/>
  <c r="L77" i="27"/>
  <c r="L76" i="27"/>
  <c r="K76" i="27"/>
  <c r="K75" i="27"/>
  <c r="L75" i="27"/>
  <c r="K74" i="27"/>
  <c r="L74" i="27"/>
  <c r="D74" i="27"/>
  <c r="D75" i="27"/>
  <c r="K73" i="27"/>
  <c r="L73" i="27"/>
  <c r="L72" i="27"/>
  <c r="K72" i="27"/>
  <c r="K71" i="27"/>
  <c r="L71" i="27"/>
  <c r="L70" i="27"/>
  <c r="K70" i="27"/>
  <c r="K69" i="27"/>
  <c r="L69" i="27"/>
  <c r="L68" i="27"/>
  <c r="K68" i="27"/>
  <c r="L67" i="27"/>
  <c r="K67" i="27"/>
  <c r="L66" i="27"/>
  <c r="K66" i="27"/>
  <c r="L65" i="27"/>
  <c r="K65" i="27"/>
  <c r="L64" i="27"/>
  <c r="K64" i="27"/>
  <c r="D64" i="27"/>
  <c r="D65" i="27"/>
  <c r="D66" i="27"/>
  <c r="D67" i="27"/>
  <c r="D68" i="27"/>
  <c r="L63" i="27"/>
  <c r="K63" i="27"/>
  <c r="K62" i="27"/>
  <c r="L62" i="27"/>
  <c r="K61" i="27"/>
  <c r="L61" i="27"/>
  <c r="K60" i="27"/>
  <c r="L60" i="27"/>
  <c r="K59" i="27"/>
  <c r="L59" i="27"/>
  <c r="K58" i="27"/>
  <c r="L58" i="27"/>
  <c r="K57" i="27"/>
  <c r="L57" i="27"/>
  <c r="D57" i="27"/>
  <c r="D58" i="27"/>
  <c r="D59" i="27"/>
  <c r="D60" i="27"/>
  <c r="D61" i="27"/>
  <c r="D62" i="27"/>
  <c r="K56" i="27"/>
  <c r="L56" i="27"/>
  <c r="L55" i="27"/>
  <c r="K55" i="27"/>
  <c r="K54" i="27"/>
  <c r="L54" i="27"/>
  <c r="L53" i="27"/>
  <c r="K53" i="27"/>
  <c r="K52" i="27"/>
  <c r="L52" i="27"/>
  <c r="L51" i="27"/>
  <c r="K51" i="27"/>
  <c r="D51" i="27"/>
  <c r="L50" i="27"/>
  <c r="K50" i="27"/>
  <c r="K49" i="27"/>
  <c r="L49" i="27"/>
  <c r="L48" i="27"/>
  <c r="K48" i="27"/>
  <c r="D48" i="27"/>
  <c r="L47" i="27"/>
  <c r="K47" i="27"/>
  <c r="K46" i="27"/>
  <c r="L46" i="27"/>
  <c r="L45" i="27"/>
  <c r="K45" i="27"/>
  <c r="D45" i="27"/>
  <c r="L44" i="27"/>
  <c r="K44" i="27"/>
  <c r="K43" i="27"/>
  <c r="L43" i="27"/>
  <c r="L42" i="27"/>
  <c r="K42" i="27"/>
  <c r="D42" i="27"/>
  <c r="L41" i="27"/>
  <c r="K41" i="27"/>
  <c r="K40" i="27"/>
  <c r="L40" i="27"/>
  <c r="D40" i="27"/>
  <c r="K39" i="27"/>
  <c r="L39" i="27"/>
  <c r="L38" i="27"/>
  <c r="K38" i="27"/>
  <c r="L37" i="27"/>
  <c r="K37" i="27"/>
  <c r="L36" i="27"/>
  <c r="K36" i="27"/>
  <c r="D36" i="27"/>
  <c r="D37" i="27"/>
  <c r="D38" i="27"/>
  <c r="L35" i="27"/>
  <c r="K35" i="27"/>
  <c r="K34" i="27"/>
  <c r="L34" i="27"/>
  <c r="D34" i="27"/>
  <c r="K33" i="27"/>
  <c r="L33" i="27"/>
  <c r="L32" i="27"/>
  <c r="K32" i="27"/>
  <c r="D32" i="27"/>
  <c r="L31" i="27"/>
  <c r="K31" i="27"/>
  <c r="K30" i="27"/>
  <c r="L30" i="27"/>
  <c r="L29" i="27"/>
  <c r="K29" i="27"/>
  <c r="L28" i="27"/>
  <c r="K28" i="27"/>
  <c r="L27" i="27"/>
  <c r="K27" i="27"/>
  <c r="L26" i="27"/>
  <c r="K26" i="27"/>
  <c r="L25" i="27"/>
  <c r="K25" i="27"/>
  <c r="L24" i="27"/>
  <c r="K24" i="27"/>
  <c r="K23" i="27"/>
  <c r="L23" i="27"/>
  <c r="K22" i="27"/>
  <c r="L22" i="27"/>
  <c r="K21" i="27"/>
  <c r="L21" i="27"/>
  <c r="K20" i="27"/>
  <c r="L20" i="27"/>
  <c r="K19" i="27"/>
  <c r="L19" i="27"/>
  <c r="K18" i="27"/>
  <c r="L18" i="27"/>
  <c r="K17" i="27"/>
  <c r="L17" i="27"/>
  <c r="K16" i="27"/>
  <c r="L16" i="27"/>
  <c r="K15" i="27"/>
  <c r="L15" i="27"/>
  <c r="K14" i="27"/>
  <c r="L14" i="27"/>
  <c r="K13" i="27"/>
  <c r="L13" i="27"/>
  <c r="K12" i="27"/>
  <c r="L12" i="27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A25" i="27"/>
  <c r="A26" i="27"/>
  <c r="A27" i="27"/>
  <c r="A28" i="27"/>
  <c r="A29" i="27"/>
  <c r="A30" i="27"/>
  <c r="A31" i="27"/>
  <c r="A32" i="27"/>
  <c r="A33" i="27"/>
  <c r="A34" i="27"/>
  <c r="A35" i="27"/>
  <c r="A36" i="27"/>
  <c r="A37" i="27"/>
  <c r="A38" i="27"/>
  <c r="A39" i="27"/>
  <c r="A40" i="27"/>
  <c r="A41" i="27"/>
  <c r="A42" i="27"/>
  <c r="A43" i="27"/>
  <c r="A44" i="27"/>
  <c r="A45" i="27"/>
  <c r="A46" i="27"/>
  <c r="A47" i="27"/>
  <c r="A48" i="27"/>
  <c r="A49" i="27"/>
  <c r="A50" i="27"/>
  <c r="A51" i="27"/>
  <c r="A52" i="27"/>
  <c r="A53" i="27"/>
  <c r="A54" i="27"/>
  <c r="A55" i="27"/>
  <c r="A56" i="27"/>
  <c r="A57" i="27"/>
  <c r="A58" i="27"/>
  <c r="A59" i="27"/>
  <c r="A60" i="27"/>
  <c r="A61" i="27"/>
  <c r="A62" i="27"/>
  <c r="A63" i="27"/>
  <c r="A64" i="27"/>
  <c r="A65" i="27"/>
  <c r="A66" i="27"/>
  <c r="A67" i="27"/>
  <c r="A68" i="27"/>
  <c r="A69" i="27"/>
  <c r="A70" i="27"/>
  <c r="A71" i="27"/>
  <c r="A72" i="27"/>
  <c r="A73" i="27"/>
  <c r="A74" i="27"/>
  <c r="A75" i="27"/>
  <c r="A76" i="27"/>
  <c r="A77" i="27"/>
  <c r="A78" i="27"/>
  <c r="A79" i="27"/>
  <c r="A80" i="27"/>
  <c r="A81" i="27"/>
  <c r="A82" i="27"/>
  <c r="A83" i="27"/>
  <c r="A84" i="27"/>
  <c r="K11" i="27"/>
  <c r="L11" i="27"/>
  <c r="A11" i="27"/>
  <c r="L10" i="27"/>
  <c r="M89" i="27"/>
  <c r="K10" i="27"/>
  <c r="M88" i="27"/>
  <c r="M90" i="26"/>
  <c r="M89" i="26"/>
  <c r="E33" i="4"/>
  <c r="K83" i="26"/>
  <c r="L83" i="26"/>
  <c r="K82" i="26"/>
  <c r="L82" i="26"/>
  <c r="D82" i="26"/>
  <c r="K81" i="26"/>
  <c r="L81" i="26"/>
  <c r="L80" i="26"/>
  <c r="K80" i="26"/>
  <c r="K79" i="26"/>
  <c r="L79" i="26"/>
  <c r="L78" i="26"/>
  <c r="K78" i="26"/>
  <c r="L77" i="26"/>
  <c r="K77" i="26"/>
  <c r="D77" i="26"/>
  <c r="D78" i="26"/>
  <c r="L76" i="26"/>
  <c r="K76" i="26"/>
  <c r="K75" i="26"/>
  <c r="L75" i="26"/>
  <c r="L74" i="26"/>
  <c r="K74" i="26"/>
  <c r="L73" i="26"/>
  <c r="K73" i="26"/>
  <c r="K72" i="26"/>
  <c r="L72" i="26"/>
  <c r="K71" i="26"/>
  <c r="L71" i="26"/>
  <c r="K70" i="26"/>
  <c r="L70" i="26"/>
  <c r="K69" i="26"/>
  <c r="L69" i="26"/>
  <c r="D69" i="26"/>
  <c r="D70" i="26"/>
  <c r="D71" i="26"/>
  <c r="D72" i="26"/>
  <c r="D73" i="26"/>
  <c r="D74" i="26"/>
  <c r="K68" i="26"/>
  <c r="L68" i="26"/>
  <c r="L67" i="26"/>
  <c r="K67" i="26"/>
  <c r="K66" i="26"/>
  <c r="L66" i="26"/>
  <c r="L65" i="26"/>
  <c r="K65" i="26"/>
  <c r="K64" i="26"/>
  <c r="L64" i="26"/>
  <c r="L63" i="26"/>
  <c r="K63" i="26"/>
  <c r="K62" i="26"/>
  <c r="L62" i="26"/>
  <c r="K61" i="26"/>
  <c r="L61" i="26"/>
  <c r="K60" i="26"/>
  <c r="L60" i="26"/>
  <c r="K59" i="26"/>
  <c r="L59" i="26"/>
  <c r="D59" i="26"/>
  <c r="D60" i="26"/>
  <c r="D61" i="26"/>
  <c r="D62" i="26"/>
  <c r="K58" i="26"/>
  <c r="L58" i="26"/>
  <c r="L57" i="26"/>
  <c r="K57" i="26"/>
  <c r="K56" i="26"/>
  <c r="L56" i="26"/>
  <c r="L55" i="26"/>
  <c r="K55" i="26"/>
  <c r="K54" i="26"/>
  <c r="L54" i="26"/>
  <c r="L53" i="26"/>
  <c r="K53" i="26"/>
  <c r="D53" i="26"/>
  <c r="L52" i="26"/>
  <c r="K52" i="26"/>
  <c r="K51" i="26"/>
  <c r="L51" i="26"/>
  <c r="K50" i="26"/>
  <c r="L50" i="26"/>
  <c r="D50" i="26"/>
  <c r="D51" i="26"/>
  <c r="K49" i="26"/>
  <c r="L49" i="26"/>
  <c r="L48" i="26"/>
  <c r="K48" i="26"/>
  <c r="K47" i="26"/>
  <c r="L47" i="26"/>
  <c r="L46" i="26"/>
  <c r="K46" i="26"/>
  <c r="K45" i="26"/>
  <c r="L45" i="26"/>
  <c r="K44" i="26"/>
  <c r="L44" i="26"/>
  <c r="K43" i="26"/>
  <c r="L43" i="26"/>
  <c r="K42" i="26"/>
  <c r="L42" i="26"/>
  <c r="K41" i="26"/>
  <c r="L41" i="26"/>
  <c r="K40" i="26"/>
  <c r="L40" i="26"/>
  <c r="D40" i="26"/>
  <c r="D41" i="26"/>
  <c r="D42" i="26"/>
  <c r="D43" i="26"/>
  <c r="D44" i="26"/>
  <c r="D45" i="26"/>
  <c r="K39" i="26"/>
  <c r="L39" i="26"/>
  <c r="L38" i="26"/>
  <c r="K38" i="26"/>
  <c r="K37" i="26"/>
  <c r="L37" i="26"/>
  <c r="L36" i="26"/>
  <c r="K36" i="26"/>
  <c r="K35" i="26"/>
  <c r="L35" i="26"/>
  <c r="K34" i="26"/>
  <c r="L34" i="26"/>
  <c r="K33" i="26"/>
  <c r="L33" i="26"/>
  <c r="K32" i="26"/>
  <c r="L32" i="26"/>
  <c r="K31" i="26"/>
  <c r="L31" i="26"/>
  <c r="D31" i="26"/>
  <c r="D32" i="26"/>
  <c r="D33" i="26"/>
  <c r="D34" i="26"/>
  <c r="D35" i="26"/>
  <c r="K30" i="26"/>
  <c r="L30" i="26"/>
  <c r="L29" i="26"/>
  <c r="K29" i="26"/>
  <c r="K28" i="26"/>
  <c r="L28" i="26"/>
  <c r="L27" i="26"/>
  <c r="K27" i="26"/>
  <c r="D27" i="26"/>
  <c r="L26" i="26"/>
  <c r="K26" i="26"/>
  <c r="K25" i="26"/>
  <c r="L25" i="26"/>
  <c r="L24" i="26"/>
  <c r="K24" i="26"/>
  <c r="D24" i="26"/>
  <c r="L23" i="26"/>
  <c r="K23" i="26"/>
  <c r="K22" i="26"/>
  <c r="L22" i="26"/>
  <c r="L21" i="26"/>
  <c r="K21" i="26"/>
  <c r="L20" i="26"/>
  <c r="K20" i="26"/>
  <c r="L19" i="26"/>
  <c r="K19" i="26"/>
  <c r="L18" i="26"/>
  <c r="K18" i="26"/>
  <c r="L17" i="26"/>
  <c r="K17" i="26"/>
  <c r="L16" i="26"/>
  <c r="K16" i="26"/>
  <c r="D16" i="26"/>
  <c r="D17" i="26"/>
  <c r="D18" i="26"/>
  <c r="D19" i="26"/>
  <c r="D20" i="26"/>
  <c r="D21" i="26"/>
  <c r="L15" i="26"/>
  <c r="K15" i="26"/>
  <c r="K14" i="26"/>
  <c r="L14" i="26"/>
  <c r="L13" i="26"/>
  <c r="K13" i="26"/>
  <c r="D13" i="26"/>
  <c r="L12" i="26"/>
  <c r="K12" i="26"/>
  <c r="K11" i="26"/>
  <c r="L11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K10" i="26"/>
  <c r="M87" i="26"/>
  <c r="M90" i="25"/>
  <c r="G32" i="4"/>
  <c r="M89" i="25"/>
  <c r="E32" i="4"/>
  <c r="K83" i="25"/>
  <c r="L83" i="25"/>
  <c r="K82" i="25"/>
  <c r="L82" i="25"/>
  <c r="K81" i="25"/>
  <c r="L81" i="25"/>
  <c r="K80" i="25"/>
  <c r="L80" i="25"/>
  <c r="K79" i="25"/>
  <c r="L79" i="25"/>
  <c r="K78" i="25"/>
  <c r="L78" i="25"/>
  <c r="K77" i="25"/>
  <c r="L77" i="25"/>
  <c r="K76" i="25"/>
  <c r="L76" i="25"/>
  <c r="K75" i="25"/>
  <c r="L75" i="25"/>
  <c r="K74" i="25"/>
  <c r="L74" i="25"/>
  <c r="K73" i="25"/>
  <c r="L73" i="25"/>
  <c r="D73" i="25"/>
  <c r="D74" i="25"/>
  <c r="D75" i="25"/>
  <c r="D76" i="25"/>
  <c r="D77" i="25"/>
  <c r="D78" i="25"/>
  <c r="K72" i="25"/>
  <c r="L72" i="25"/>
  <c r="K71" i="25"/>
  <c r="L71" i="25"/>
  <c r="K70" i="25"/>
  <c r="L70" i="25"/>
  <c r="K69" i="25"/>
  <c r="L69" i="25"/>
  <c r="K68" i="25"/>
  <c r="K67" i="25"/>
  <c r="K66" i="25"/>
  <c r="K65" i="25"/>
  <c r="K64" i="25"/>
  <c r="L64" i="25"/>
  <c r="K63" i="25"/>
  <c r="L63" i="25"/>
  <c r="D63" i="25"/>
  <c r="D64" i="25"/>
  <c r="D65" i="25"/>
  <c r="D66" i="25"/>
  <c r="D67" i="25"/>
  <c r="D68" i="25"/>
  <c r="D69" i="25"/>
  <c r="K62" i="25"/>
  <c r="L62" i="25"/>
  <c r="K61" i="25"/>
  <c r="L61" i="25"/>
  <c r="K60" i="25"/>
  <c r="L60" i="25"/>
  <c r="K59" i="25"/>
  <c r="L59" i="25"/>
  <c r="K58" i="25"/>
  <c r="L58" i="25"/>
  <c r="K57" i="25"/>
  <c r="L57" i="25"/>
  <c r="K56" i="25"/>
  <c r="L56" i="25"/>
  <c r="K55" i="25"/>
  <c r="L55" i="25"/>
  <c r="K54" i="25"/>
  <c r="L54" i="25"/>
  <c r="K53" i="25"/>
  <c r="L53" i="25"/>
  <c r="K52" i="25"/>
  <c r="L52" i="25"/>
  <c r="D52" i="25"/>
  <c r="D53" i="25"/>
  <c r="K51" i="25"/>
  <c r="L51" i="25"/>
  <c r="K50" i="25"/>
  <c r="L50" i="25"/>
  <c r="K49" i="25"/>
  <c r="L49" i="25"/>
  <c r="K48" i="25"/>
  <c r="L48" i="25"/>
  <c r="K47" i="25"/>
  <c r="L47" i="25"/>
  <c r="K46" i="25"/>
  <c r="L46" i="25"/>
  <c r="K45" i="25"/>
  <c r="L45" i="25"/>
  <c r="D45" i="25"/>
  <c r="D46" i="25"/>
  <c r="D47" i="25"/>
  <c r="D48" i="25"/>
  <c r="D49" i="25"/>
  <c r="K44" i="25"/>
  <c r="L44" i="25"/>
  <c r="K43" i="25"/>
  <c r="L43" i="25"/>
  <c r="K42" i="25"/>
  <c r="L42" i="25"/>
  <c r="K41" i="25"/>
  <c r="L41" i="25"/>
  <c r="K40" i="25"/>
  <c r="L40" i="25"/>
  <c r="D40" i="25"/>
  <c r="D41" i="25"/>
  <c r="D42" i="25"/>
  <c r="K39" i="25"/>
  <c r="L39" i="25"/>
  <c r="K38" i="25"/>
  <c r="L38" i="25"/>
  <c r="K37" i="25"/>
  <c r="L37" i="25"/>
  <c r="D37" i="25"/>
  <c r="K36" i="25"/>
  <c r="K35" i="25"/>
  <c r="L35" i="25"/>
  <c r="K34" i="25"/>
  <c r="L34" i="25"/>
  <c r="K33" i="25"/>
  <c r="L33" i="25"/>
  <c r="K32" i="25"/>
  <c r="L32" i="25"/>
  <c r="D32" i="25"/>
  <c r="D33" i="25"/>
  <c r="D34" i="25"/>
  <c r="K31" i="25"/>
  <c r="L31" i="25"/>
  <c r="K30" i="25"/>
  <c r="L30" i="25"/>
  <c r="D30" i="25"/>
  <c r="K29" i="25"/>
  <c r="L29" i="25"/>
  <c r="K28" i="25"/>
  <c r="L28" i="25"/>
  <c r="K27" i="25"/>
  <c r="L27" i="25"/>
  <c r="K26" i="25"/>
  <c r="L26" i="25"/>
  <c r="D26" i="25"/>
  <c r="D27" i="25"/>
  <c r="K25" i="25"/>
  <c r="L25" i="25"/>
  <c r="K24" i="25"/>
  <c r="L24" i="25"/>
  <c r="D24" i="25"/>
  <c r="K23" i="25"/>
  <c r="L23" i="25"/>
  <c r="K22" i="25"/>
  <c r="L22" i="25"/>
  <c r="K21" i="25"/>
  <c r="L21" i="25"/>
  <c r="K20" i="25"/>
  <c r="L20" i="25"/>
  <c r="K19" i="25"/>
  <c r="L19" i="25"/>
  <c r="K18" i="25"/>
  <c r="L18" i="25"/>
  <c r="K17" i="25"/>
  <c r="L17" i="25"/>
  <c r="K16" i="25"/>
  <c r="L16" i="25"/>
  <c r="K15" i="25"/>
  <c r="L15" i="25"/>
  <c r="K14" i="25"/>
  <c r="L14" i="25"/>
  <c r="K13" i="25"/>
  <c r="L13" i="25"/>
  <c r="K12" i="25"/>
  <c r="L12" i="25"/>
  <c r="K11" i="25"/>
  <c r="L11" i="25"/>
  <c r="D11" i="25"/>
  <c r="D12" i="25"/>
  <c r="D13" i="25"/>
  <c r="D14" i="25"/>
  <c r="D15" i="25"/>
  <c r="D16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60" i="25"/>
  <c r="A61" i="25"/>
  <c r="A62" i="25"/>
  <c r="A63" i="25"/>
  <c r="A64" i="25"/>
  <c r="A65" i="25"/>
  <c r="A66" i="25"/>
  <c r="A67" i="25"/>
  <c r="A68" i="25"/>
  <c r="A69" i="25"/>
  <c r="A70" i="25"/>
  <c r="A71" i="25"/>
  <c r="A72" i="25"/>
  <c r="A73" i="25"/>
  <c r="A74" i="25"/>
  <c r="A75" i="25"/>
  <c r="A76" i="25"/>
  <c r="A77" i="25"/>
  <c r="A78" i="25"/>
  <c r="A79" i="25"/>
  <c r="A80" i="25"/>
  <c r="A81" i="25"/>
  <c r="A82" i="25"/>
  <c r="A83" i="25"/>
  <c r="K10" i="25"/>
  <c r="M87" i="25"/>
  <c r="C32" i="4"/>
  <c r="M91" i="24"/>
  <c r="M90" i="24"/>
  <c r="E31" i="4"/>
  <c r="K84" i="24"/>
  <c r="L84" i="24"/>
  <c r="K83" i="24"/>
  <c r="L83" i="24"/>
  <c r="K82" i="24"/>
  <c r="L82" i="24"/>
  <c r="K81" i="24"/>
  <c r="L81" i="24"/>
  <c r="K80" i="24"/>
  <c r="L80" i="24"/>
  <c r="K79" i="24"/>
  <c r="L79" i="24"/>
  <c r="K78" i="24"/>
  <c r="L78" i="24"/>
  <c r="K77" i="24"/>
  <c r="L77" i="24"/>
  <c r="K76" i="24"/>
  <c r="L76" i="24"/>
  <c r="K75" i="24"/>
  <c r="L75" i="24"/>
  <c r="D75" i="24"/>
  <c r="D76" i="24"/>
  <c r="D77" i="24"/>
  <c r="D78" i="24"/>
  <c r="D79" i="24"/>
  <c r="D80" i="24"/>
  <c r="D81" i="24"/>
  <c r="D82" i="24"/>
  <c r="D83" i="24"/>
  <c r="D84" i="24"/>
  <c r="K74" i="24"/>
  <c r="L74" i="24"/>
  <c r="L73" i="24"/>
  <c r="K73" i="24"/>
  <c r="K72" i="24"/>
  <c r="L72" i="24"/>
  <c r="L71" i="24"/>
  <c r="K71" i="24"/>
  <c r="K70" i="24"/>
  <c r="L70" i="24"/>
  <c r="L69" i="24"/>
  <c r="K69" i="24"/>
  <c r="K68" i="24"/>
  <c r="L68" i="24"/>
  <c r="L67" i="24"/>
  <c r="K67" i="24"/>
  <c r="K66" i="24"/>
  <c r="L66" i="24"/>
  <c r="D66" i="24"/>
  <c r="K65" i="24"/>
  <c r="L65" i="24"/>
  <c r="L64" i="24"/>
  <c r="K64" i="24"/>
  <c r="L63" i="24"/>
  <c r="K63" i="24"/>
  <c r="D63" i="24"/>
  <c r="D64" i="24"/>
  <c r="L62" i="24"/>
  <c r="K62" i="24"/>
  <c r="K61" i="24"/>
  <c r="L61" i="24"/>
  <c r="K60" i="24"/>
  <c r="L60" i="24"/>
  <c r="D60" i="24"/>
  <c r="D61" i="24"/>
  <c r="K59" i="24"/>
  <c r="L59" i="24"/>
  <c r="L58" i="24"/>
  <c r="K58" i="24"/>
  <c r="L57" i="24"/>
  <c r="K57" i="24"/>
  <c r="L56" i="24"/>
  <c r="K56" i="24"/>
  <c r="L55" i="24"/>
  <c r="K55" i="24"/>
  <c r="L54" i="24"/>
  <c r="K54" i="24"/>
  <c r="L53" i="24"/>
  <c r="K53" i="24"/>
  <c r="L52" i="24"/>
  <c r="K52" i="24"/>
  <c r="L51" i="24"/>
  <c r="K51" i="24"/>
  <c r="L50" i="24"/>
  <c r="K50" i="24"/>
  <c r="D50" i="24"/>
  <c r="D51" i="24"/>
  <c r="D52" i="24"/>
  <c r="D53" i="24"/>
  <c r="D54" i="24"/>
  <c r="D55" i="24"/>
  <c r="D56" i="24"/>
  <c r="D57" i="24"/>
  <c r="D58" i="24"/>
  <c r="L49" i="24"/>
  <c r="K49" i="24"/>
  <c r="K48" i="24"/>
  <c r="L48" i="24"/>
  <c r="L47" i="24"/>
  <c r="K47" i="24"/>
  <c r="L46" i="24"/>
  <c r="K46" i="24"/>
  <c r="L45" i="24"/>
  <c r="K45" i="24"/>
  <c r="L44" i="24"/>
  <c r="K44" i="24"/>
  <c r="D44" i="24"/>
  <c r="D45" i="24"/>
  <c r="D46" i="24"/>
  <c r="D47" i="24"/>
  <c r="L43" i="24"/>
  <c r="K43" i="24"/>
  <c r="K42" i="24"/>
  <c r="L42" i="24"/>
  <c r="L41" i="24"/>
  <c r="K41" i="24"/>
  <c r="L40" i="24"/>
  <c r="K40" i="24"/>
  <c r="L39" i="24"/>
  <c r="K39" i="24"/>
  <c r="L38" i="24"/>
  <c r="K38" i="24"/>
  <c r="K37" i="24"/>
  <c r="L37" i="24"/>
  <c r="K36" i="24"/>
  <c r="L36" i="24"/>
  <c r="K35" i="24"/>
  <c r="L35" i="24"/>
  <c r="K34" i="24"/>
  <c r="L34" i="24"/>
  <c r="K33" i="24"/>
  <c r="L33" i="24"/>
  <c r="K32" i="24"/>
  <c r="L32" i="24"/>
  <c r="K31" i="24"/>
  <c r="L31" i="24"/>
  <c r="D31" i="24"/>
  <c r="D32" i="24"/>
  <c r="D33" i="24"/>
  <c r="D34" i="24"/>
  <c r="D35" i="24"/>
  <c r="D36" i="24"/>
  <c r="D37" i="24"/>
  <c r="D38" i="24"/>
  <c r="D39" i="24"/>
  <c r="D40" i="24"/>
  <c r="D41" i="24"/>
  <c r="K30" i="24"/>
  <c r="L30" i="24"/>
  <c r="L29" i="24"/>
  <c r="K29" i="24"/>
  <c r="K28" i="24"/>
  <c r="L28" i="24"/>
  <c r="K27" i="24"/>
  <c r="L27" i="24"/>
  <c r="K26" i="24"/>
  <c r="L26" i="24"/>
  <c r="D26" i="24"/>
  <c r="D27" i="24"/>
  <c r="D28" i="24"/>
  <c r="K25" i="24"/>
  <c r="L25" i="24"/>
  <c r="L24" i="24"/>
  <c r="K24" i="24"/>
  <c r="K23" i="24"/>
  <c r="L23" i="24"/>
  <c r="K22" i="24"/>
  <c r="L22" i="24"/>
  <c r="K21" i="24"/>
  <c r="L21" i="24"/>
  <c r="D21" i="24"/>
  <c r="D22" i="24"/>
  <c r="D23" i="24"/>
  <c r="K20" i="24"/>
  <c r="L20" i="24"/>
  <c r="L19" i="24"/>
  <c r="K19" i="24"/>
  <c r="K18" i="24"/>
  <c r="L18" i="24"/>
  <c r="K17" i="24"/>
  <c r="L17" i="24"/>
  <c r="K16" i="24"/>
  <c r="L16" i="24"/>
  <c r="D16" i="24"/>
  <c r="D17" i="24"/>
  <c r="D18" i="24"/>
  <c r="K15" i="24"/>
  <c r="L15" i="24"/>
  <c r="L14" i="24"/>
  <c r="K14" i="24"/>
  <c r="K13" i="24"/>
  <c r="L13" i="24"/>
  <c r="K12" i="24"/>
  <c r="L12" i="24"/>
  <c r="K11" i="24"/>
  <c r="L11" i="24"/>
  <c r="D11" i="24"/>
  <c r="D12" i="24"/>
  <c r="D13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K10" i="24"/>
  <c r="M88" i="24"/>
  <c r="M93" i="23"/>
  <c r="M92" i="23"/>
  <c r="E30" i="4"/>
  <c r="M91" i="23"/>
  <c r="K86" i="23"/>
  <c r="K85" i="23"/>
  <c r="D85" i="23"/>
  <c r="K84" i="23"/>
  <c r="K83" i="23"/>
  <c r="K82" i="23"/>
  <c r="K81" i="23"/>
  <c r="K80" i="23"/>
  <c r="K79" i="23"/>
  <c r="D79" i="23"/>
  <c r="D80" i="23"/>
  <c r="D81" i="23"/>
  <c r="K78" i="23"/>
  <c r="K77" i="23"/>
  <c r="K76" i="23"/>
  <c r="D76" i="23"/>
  <c r="K75" i="23"/>
  <c r="K74" i="23"/>
  <c r="K73" i="23"/>
  <c r="K72" i="23"/>
  <c r="K71" i="23"/>
  <c r="K70" i="23"/>
  <c r="K69" i="23"/>
  <c r="K68" i="23"/>
  <c r="K67" i="23"/>
  <c r="K66" i="23"/>
  <c r="D66" i="23"/>
  <c r="D67" i="23"/>
  <c r="D68" i="23"/>
  <c r="D69" i="23"/>
  <c r="K65" i="23"/>
  <c r="K64" i="23"/>
  <c r="K63" i="23"/>
  <c r="K62" i="23"/>
  <c r="K61" i="23"/>
  <c r="K60" i="23"/>
  <c r="K59" i="23"/>
  <c r="K58" i="23"/>
  <c r="K57" i="23"/>
  <c r="D57" i="23"/>
  <c r="D58" i="23"/>
  <c r="D59" i="23"/>
  <c r="D60" i="23"/>
  <c r="D61" i="23"/>
  <c r="D62" i="23"/>
  <c r="D63" i="23"/>
  <c r="D64" i="23"/>
  <c r="K56" i="23"/>
  <c r="K55" i="23"/>
  <c r="K54" i="23"/>
  <c r="K53" i="23"/>
  <c r="D53" i="23"/>
  <c r="D54" i="23"/>
  <c r="K52" i="23"/>
  <c r="K51" i="23"/>
  <c r="K50" i="23"/>
  <c r="K49" i="23"/>
  <c r="D49" i="23"/>
  <c r="D50" i="23"/>
  <c r="K48" i="23"/>
  <c r="K47" i="23"/>
  <c r="K46" i="23"/>
  <c r="K45" i="23"/>
  <c r="K44" i="23"/>
  <c r="K43" i="23"/>
  <c r="K42" i="23"/>
  <c r="K41" i="23"/>
  <c r="D41" i="23"/>
  <c r="D42" i="23"/>
  <c r="D43" i="23"/>
  <c r="D44" i="23"/>
  <c r="K40" i="23"/>
  <c r="K39" i="23"/>
  <c r="K38" i="23"/>
  <c r="K37" i="23"/>
  <c r="K36" i="23"/>
  <c r="K35" i="23"/>
  <c r="K34" i="23"/>
  <c r="K33" i="23"/>
  <c r="D33" i="23"/>
  <c r="D34" i="23"/>
  <c r="D35" i="23"/>
  <c r="D36" i="23"/>
  <c r="D37" i="23"/>
  <c r="D38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K14" i="23"/>
  <c r="K13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K12" i="23"/>
  <c r="D12" i="23"/>
  <c r="K11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74" i="23"/>
  <c r="A75" i="23"/>
  <c r="A76" i="23"/>
  <c r="A77" i="23"/>
  <c r="A78" i="23"/>
  <c r="A79" i="23"/>
  <c r="A80" i="23"/>
  <c r="A81" i="23"/>
  <c r="A82" i="23"/>
  <c r="A83" i="23"/>
  <c r="A84" i="23"/>
  <c r="A85" i="23"/>
  <c r="A86" i="23"/>
  <c r="K10" i="23"/>
  <c r="M90" i="23"/>
  <c r="M89" i="22"/>
  <c r="M88" i="22"/>
  <c r="E29" i="4"/>
  <c r="K82" i="22"/>
  <c r="K81" i="22"/>
  <c r="K80" i="22"/>
  <c r="K79" i="22"/>
  <c r="K78" i="22"/>
  <c r="D78" i="22"/>
  <c r="D79" i="22"/>
  <c r="D80" i="22"/>
  <c r="D81" i="22"/>
  <c r="D82" i="22"/>
  <c r="K77" i="22"/>
  <c r="K76" i="22"/>
  <c r="K75" i="22"/>
  <c r="K74" i="22"/>
  <c r="K73" i="22"/>
  <c r="K72" i="22"/>
  <c r="K71" i="22"/>
  <c r="K70" i="22"/>
  <c r="K69" i="22"/>
  <c r="D69" i="22"/>
  <c r="D70" i="22"/>
  <c r="D71" i="22"/>
  <c r="D72" i="22"/>
  <c r="K68" i="22"/>
  <c r="D68" i="22"/>
  <c r="K67" i="22"/>
  <c r="K66" i="22"/>
  <c r="K65" i="22"/>
  <c r="K64" i="22"/>
  <c r="K63" i="22"/>
  <c r="K62" i="22"/>
  <c r="K61" i="22"/>
  <c r="K60" i="22"/>
  <c r="K59" i="22"/>
  <c r="K58" i="22"/>
  <c r="K57" i="22"/>
  <c r="K56" i="22"/>
  <c r="K55" i="22"/>
  <c r="K54" i="22"/>
  <c r="K53" i="22"/>
  <c r="K52" i="22"/>
  <c r="K51" i="22"/>
  <c r="K50" i="22"/>
  <c r="K49" i="22"/>
  <c r="K48" i="22"/>
  <c r="K47" i="22"/>
  <c r="K46" i="22"/>
  <c r="K45" i="22"/>
  <c r="K44" i="22"/>
  <c r="K43" i="22"/>
  <c r="K42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K41" i="22"/>
  <c r="K40" i="22"/>
  <c r="L40" i="22"/>
  <c r="K39" i="22"/>
  <c r="L39" i="22"/>
  <c r="K38" i="22"/>
  <c r="L38" i="22"/>
  <c r="L37" i="22"/>
  <c r="K37" i="22"/>
  <c r="K36" i="22"/>
  <c r="L36" i="22"/>
  <c r="L35" i="22"/>
  <c r="K35" i="22"/>
  <c r="D35" i="22"/>
  <c r="L34" i="22"/>
  <c r="K34" i="22"/>
  <c r="K33" i="22"/>
  <c r="L33" i="22"/>
  <c r="K32" i="22"/>
  <c r="L32" i="22"/>
  <c r="D32" i="22"/>
  <c r="D33" i="22"/>
  <c r="K31" i="22"/>
  <c r="L31" i="22"/>
  <c r="L30" i="22"/>
  <c r="K30" i="22"/>
  <c r="L29" i="22"/>
  <c r="K29" i="22"/>
  <c r="L28" i="22"/>
  <c r="K28" i="22"/>
  <c r="K27" i="22"/>
  <c r="L27" i="22"/>
  <c r="K26" i="22"/>
  <c r="L26" i="22"/>
  <c r="K25" i="22"/>
  <c r="L25" i="22"/>
  <c r="D25" i="22"/>
  <c r="D26" i="22"/>
  <c r="D27" i="22"/>
  <c r="D28" i="22"/>
  <c r="D29" i="22"/>
  <c r="D30" i="22"/>
  <c r="K24" i="22"/>
  <c r="L24" i="22"/>
  <c r="L23" i="22"/>
  <c r="K23" i="22"/>
  <c r="K22" i="22"/>
  <c r="L22" i="22"/>
  <c r="D22" i="22"/>
  <c r="K21" i="22"/>
  <c r="L21" i="22"/>
  <c r="L20" i="22"/>
  <c r="K20" i="22"/>
  <c r="K19" i="22"/>
  <c r="L19" i="22"/>
  <c r="K18" i="22"/>
  <c r="L18" i="22"/>
  <c r="D18" i="22"/>
  <c r="D19" i="22"/>
  <c r="K17" i="22"/>
  <c r="L17" i="22"/>
  <c r="L16" i="22"/>
  <c r="K16" i="22"/>
  <c r="K15" i="22"/>
  <c r="L15" i="22"/>
  <c r="K14" i="22"/>
  <c r="L14" i="22"/>
  <c r="K13" i="22"/>
  <c r="L13" i="22"/>
  <c r="K12" i="22"/>
  <c r="L12" i="22"/>
  <c r="K11" i="22"/>
  <c r="L11" i="22"/>
  <c r="D11" i="22"/>
  <c r="D12" i="22"/>
  <c r="D13" i="22"/>
  <c r="D14" i="22"/>
  <c r="D15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57" i="22"/>
  <c r="A58" i="22"/>
  <c r="A59" i="22"/>
  <c r="A60" i="22"/>
  <c r="A61" i="22"/>
  <c r="A62" i="22"/>
  <c r="A63" i="22"/>
  <c r="A64" i="22"/>
  <c r="A65" i="22"/>
  <c r="A66" i="22"/>
  <c r="A67" i="22"/>
  <c r="A68" i="22"/>
  <c r="A69" i="22"/>
  <c r="A70" i="22"/>
  <c r="A71" i="22"/>
  <c r="A72" i="22"/>
  <c r="A73" i="22"/>
  <c r="A74" i="22"/>
  <c r="A75" i="22"/>
  <c r="A76" i="22"/>
  <c r="A77" i="22"/>
  <c r="A78" i="22"/>
  <c r="A79" i="22"/>
  <c r="A80" i="22"/>
  <c r="A81" i="22"/>
  <c r="A82" i="22"/>
  <c r="K10" i="22"/>
  <c r="M86" i="22"/>
  <c r="M90" i="21"/>
  <c r="M89" i="21"/>
  <c r="E28" i="4"/>
  <c r="M88" i="21"/>
  <c r="K83" i="21"/>
  <c r="K82" i="21"/>
  <c r="K81" i="21"/>
  <c r="K80" i="21"/>
  <c r="K79" i="21"/>
  <c r="K78" i="21"/>
  <c r="K77" i="21"/>
  <c r="K76" i="21"/>
  <c r="K75" i="21"/>
  <c r="K74" i="21"/>
  <c r="K73" i="21"/>
  <c r="K72" i="21"/>
  <c r="K71" i="21"/>
  <c r="K70" i="21"/>
  <c r="K69" i="21"/>
  <c r="K68" i="21"/>
  <c r="K67" i="21"/>
  <c r="K66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K65" i="21"/>
  <c r="K64" i="21"/>
  <c r="K63" i="21"/>
  <c r="K62" i="21"/>
  <c r="K61" i="21"/>
  <c r="K60" i="21"/>
  <c r="K59" i="21"/>
  <c r="K58" i="21"/>
  <c r="K57" i="21"/>
  <c r="K56" i="21"/>
  <c r="K55" i="21"/>
  <c r="K54" i="21"/>
  <c r="K53" i="21"/>
  <c r="K52" i="21"/>
  <c r="K51" i="21"/>
  <c r="K50" i="21"/>
  <c r="K49" i="21"/>
  <c r="K48" i="21"/>
  <c r="K47" i="21"/>
  <c r="K46" i="21"/>
  <c r="K45" i="21"/>
  <c r="K44" i="21"/>
  <c r="K43" i="21"/>
  <c r="K42" i="21"/>
  <c r="K41" i="21"/>
  <c r="K40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K39" i="21"/>
  <c r="K38" i="21"/>
  <c r="K37" i="21"/>
  <c r="K36" i="21"/>
  <c r="K35" i="21"/>
  <c r="K34" i="21"/>
  <c r="K33" i="21"/>
  <c r="K32" i="21"/>
  <c r="K31" i="21"/>
  <c r="K30" i="21"/>
  <c r="K29" i="21"/>
  <c r="K28" i="21"/>
  <c r="K27" i="21"/>
  <c r="K26" i="21"/>
  <c r="K25" i="21"/>
  <c r="K24" i="21"/>
  <c r="K23" i="21"/>
  <c r="K22" i="21"/>
  <c r="K21" i="21"/>
  <c r="K20" i="21"/>
  <c r="K19" i="21"/>
  <c r="K18" i="21"/>
  <c r="K17" i="21"/>
  <c r="K16" i="21"/>
  <c r="K15" i="21"/>
  <c r="K14" i="21"/>
  <c r="K13" i="21"/>
  <c r="K12" i="21"/>
  <c r="K11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47" i="21"/>
  <c r="A48" i="21"/>
  <c r="A49" i="21"/>
  <c r="A50" i="21"/>
  <c r="A51" i="21"/>
  <c r="A52" i="21"/>
  <c r="A53" i="21"/>
  <c r="A54" i="21"/>
  <c r="A55" i="21"/>
  <c r="A56" i="21"/>
  <c r="A57" i="21"/>
  <c r="A58" i="21"/>
  <c r="A59" i="21"/>
  <c r="A60" i="21"/>
  <c r="A61" i="21"/>
  <c r="A62" i="21"/>
  <c r="A63" i="21"/>
  <c r="A64" i="21"/>
  <c r="A65" i="21"/>
  <c r="A66" i="21"/>
  <c r="A67" i="21"/>
  <c r="A68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1" i="21"/>
  <c r="A82" i="21"/>
  <c r="A83" i="21"/>
  <c r="K10" i="21"/>
  <c r="M93" i="20"/>
  <c r="M92" i="20"/>
  <c r="E27" i="4"/>
  <c r="M91" i="20"/>
  <c r="K86" i="20"/>
  <c r="K85" i="20"/>
  <c r="K84" i="20"/>
  <c r="K83" i="20"/>
  <c r="K82" i="20"/>
  <c r="K81" i="20"/>
  <c r="K80" i="20"/>
  <c r="K79" i="20"/>
  <c r="K78" i="20"/>
  <c r="K77" i="20"/>
  <c r="K76" i="20"/>
  <c r="K75" i="20"/>
  <c r="K74" i="20"/>
  <c r="K73" i="20"/>
  <c r="K72" i="20"/>
  <c r="K71" i="20"/>
  <c r="K70" i="20"/>
  <c r="K69" i="20"/>
  <c r="K68" i="20"/>
  <c r="K67" i="20"/>
  <c r="K66" i="20"/>
  <c r="K65" i="20"/>
  <c r="K64" i="20"/>
  <c r="K63" i="20"/>
  <c r="K62" i="20"/>
  <c r="K61" i="20"/>
  <c r="K60" i="20"/>
  <c r="K59" i="20"/>
  <c r="K58" i="20"/>
  <c r="K57" i="20"/>
  <c r="K56" i="20"/>
  <c r="K55" i="20"/>
  <c r="K54" i="20"/>
  <c r="K53" i="20"/>
  <c r="K52" i="20"/>
  <c r="K51" i="20"/>
  <c r="K50" i="20"/>
  <c r="K49" i="20"/>
  <c r="K48" i="20"/>
  <c r="K47" i="20"/>
  <c r="K46" i="20"/>
  <c r="K45" i="20"/>
  <c r="K44" i="20"/>
  <c r="K43" i="20"/>
  <c r="K42" i="20"/>
  <c r="K41" i="20"/>
  <c r="K40" i="20"/>
  <c r="K39" i="20"/>
  <c r="K38" i="20"/>
  <c r="K37" i="20"/>
  <c r="K36" i="20"/>
  <c r="K35" i="20"/>
  <c r="K34" i="20"/>
  <c r="K33" i="20"/>
  <c r="K32" i="20"/>
  <c r="K31" i="20"/>
  <c r="K30" i="20"/>
  <c r="K29" i="20"/>
  <c r="K28" i="20"/>
  <c r="K27" i="20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12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56" i="20"/>
  <c r="D57" i="20"/>
  <c r="D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73" i="20"/>
  <c r="D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K11" i="20"/>
  <c r="M90" i="20"/>
  <c r="D11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75" i="20"/>
  <c r="A76" i="20"/>
  <c r="A77" i="20"/>
  <c r="A78" i="20"/>
  <c r="A79" i="20"/>
  <c r="A80" i="20"/>
  <c r="A81" i="20"/>
  <c r="A82" i="20"/>
  <c r="A83" i="20"/>
  <c r="A84" i="20"/>
  <c r="A85" i="20"/>
  <c r="A86" i="20"/>
  <c r="K10" i="20"/>
  <c r="M91" i="19"/>
  <c r="M90" i="19"/>
  <c r="M89" i="19"/>
  <c r="K84" i="19"/>
  <c r="D84" i="19"/>
  <c r="K83" i="19"/>
  <c r="K82" i="19"/>
  <c r="K81" i="19"/>
  <c r="K80" i="19"/>
  <c r="K79" i="19"/>
  <c r="K78" i="19"/>
  <c r="K77" i="19"/>
  <c r="K76" i="19"/>
  <c r="K75" i="19"/>
  <c r="K74" i="19"/>
  <c r="K73" i="19"/>
  <c r="K72" i="19"/>
  <c r="K71" i="19"/>
  <c r="K70" i="19"/>
  <c r="K69" i="19"/>
  <c r="K68" i="19"/>
  <c r="K67" i="19"/>
  <c r="K66" i="19"/>
  <c r="K65" i="19"/>
  <c r="K64" i="19"/>
  <c r="K63" i="19"/>
  <c r="K62" i="19"/>
  <c r="K61" i="19"/>
  <c r="K60" i="19"/>
  <c r="K59" i="19"/>
  <c r="K58" i="19"/>
  <c r="K57" i="19"/>
  <c r="K56" i="19"/>
  <c r="K55" i="19"/>
  <c r="K54" i="19"/>
  <c r="K53" i="19"/>
  <c r="K52" i="19"/>
  <c r="K51" i="19"/>
  <c r="K50" i="19"/>
  <c r="K49" i="19"/>
  <c r="K48" i="19"/>
  <c r="K47" i="19"/>
  <c r="K46" i="19"/>
  <c r="K45" i="19"/>
  <c r="K44" i="19"/>
  <c r="K43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K42" i="19"/>
  <c r="K41" i="19"/>
  <c r="K40" i="19"/>
  <c r="K39" i="19"/>
  <c r="K38" i="19"/>
  <c r="K37" i="19"/>
  <c r="D37" i="19"/>
  <c r="D38" i="19"/>
  <c r="D39" i="19"/>
  <c r="D40" i="19"/>
  <c r="K36" i="19"/>
  <c r="K35" i="19"/>
  <c r="K34" i="19"/>
  <c r="K33" i="19"/>
  <c r="D33" i="19"/>
  <c r="D34" i="19"/>
  <c r="K32" i="19"/>
  <c r="K31" i="19"/>
  <c r="K30" i="19"/>
  <c r="K29" i="19"/>
  <c r="K28" i="19"/>
  <c r="K27" i="19"/>
  <c r="D27" i="19"/>
  <c r="D28" i="19"/>
  <c r="K26" i="19"/>
  <c r="D26" i="19"/>
  <c r="K25" i="19"/>
  <c r="K24" i="19"/>
  <c r="K23" i="19"/>
  <c r="D23" i="19"/>
  <c r="K22" i="19"/>
  <c r="K21" i="19"/>
  <c r="K20" i="19"/>
  <c r="K19" i="19"/>
  <c r="K18" i="19"/>
  <c r="D18" i="19"/>
  <c r="K17" i="19"/>
  <c r="K16" i="19"/>
  <c r="K15" i="19"/>
  <c r="K14" i="19"/>
  <c r="D14" i="19"/>
  <c r="K13" i="19"/>
  <c r="K12" i="19"/>
  <c r="K11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  <c r="A70" i="19"/>
  <c r="A71" i="19"/>
  <c r="A72" i="19"/>
  <c r="A73" i="19"/>
  <c r="A74" i="19"/>
  <c r="A75" i="19"/>
  <c r="A76" i="19"/>
  <c r="A77" i="19"/>
  <c r="A78" i="19"/>
  <c r="A79" i="19"/>
  <c r="A80" i="19"/>
  <c r="A81" i="19"/>
  <c r="A82" i="19"/>
  <c r="A83" i="19"/>
  <c r="A84" i="19"/>
  <c r="K10" i="19"/>
  <c r="M88" i="19"/>
  <c r="M91" i="18"/>
  <c r="M90" i="18"/>
  <c r="E25" i="4"/>
  <c r="M89" i="18"/>
  <c r="K84" i="18"/>
  <c r="K83" i="18"/>
  <c r="K82" i="18"/>
  <c r="K81" i="18"/>
  <c r="K80" i="18"/>
  <c r="K79" i="18"/>
  <c r="K78" i="18"/>
  <c r="K77" i="18"/>
  <c r="K76" i="18"/>
  <c r="K75" i="18"/>
  <c r="K74" i="18"/>
  <c r="K73" i="18"/>
  <c r="K72" i="18"/>
  <c r="K71" i="18"/>
  <c r="K70" i="18"/>
  <c r="K69" i="18"/>
  <c r="K68" i="18"/>
  <c r="K67" i="18"/>
  <c r="K66" i="18"/>
  <c r="K65" i="18"/>
  <c r="K64" i="18"/>
  <c r="K63" i="18"/>
  <c r="K62" i="18"/>
  <c r="K61" i="18"/>
  <c r="K60" i="18"/>
  <c r="K59" i="18"/>
  <c r="K58" i="18"/>
  <c r="K57" i="18"/>
  <c r="K56" i="18"/>
  <c r="K55" i="18"/>
  <c r="K54" i="18"/>
  <c r="K53" i="18"/>
  <c r="K52" i="18"/>
  <c r="K51" i="18"/>
  <c r="K50" i="18"/>
  <c r="K49" i="18"/>
  <c r="K48" i="18"/>
  <c r="K47" i="18"/>
  <c r="K46" i="18"/>
  <c r="K45" i="18"/>
  <c r="K44" i="18"/>
  <c r="K43" i="18"/>
  <c r="K42" i="18"/>
  <c r="K41" i="18"/>
  <c r="K40" i="18"/>
  <c r="K39" i="18"/>
  <c r="K38" i="18"/>
  <c r="K37" i="18"/>
  <c r="K36" i="18"/>
  <c r="K35" i="18"/>
  <c r="K34" i="18"/>
  <c r="K33" i="18"/>
  <c r="K32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78" i="18"/>
  <c r="A79" i="18"/>
  <c r="A80" i="18"/>
  <c r="A81" i="18"/>
  <c r="A82" i="18"/>
  <c r="A83" i="18"/>
  <c r="A84" i="18"/>
  <c r="K10" i="18"/>
  <c r="M88" i="18"/>
  <c r="M91" i="17"/>
  <c r="M90" i="17"/>
  <c r="E24" i="4"/>
  <c r="M89" i="17"/>
  <c r="K84" i="17"/>
  <c r="K83" i="17"/>
  <c r="K82" i="17"/>
  <c r="K81" i="17"/>
  <c r="K80" i="17"/>
  <c r="K79" i="17"/>
  <c r="K78" i="17"/>
  <c r="K77" i="17"/>
  <c r="K76" i="17"/>
  <c r="K75" i="17"/>
  <c r="K74" i="17"/>
  <c r="K73" i="17"/>
  <c r="K72" i="17"/>
  <c r="K71" i="17"/>
  <c r="K70" i="17"/>
  <c r="K69" i="17"/>
  <c r="K68" i="17"/>
  <c r="K67" i="17"/>
  <c r="K66" i="17"/>
  <c r="K65" i="17"/>
  <c r="K64" i="17"/>
  <c r="K63" i="17"/>
  <c r="K62" i="17"/>
  <c r="K61" i="17"/>
  <c r="K60" i="17"/>
  <c r="K59" i="17"/>
  <c r="K58" i="17"/>
  <c r="K57" i="17"/>
  <c r="K56" i="17"/>
  <c r="K55" i="17"/>
  <c r="K54" i="17"/>
  <c r="K53" i="17"/>
  <c r="K52" i="17"/>
  <c r="K51" i="17"/>
  <c r="K50" i="17"/>
  <c r="K49" i="17"/>
  <c r="K48" i="17"/>
  <c r="K47" i="17"/>
  <c r="K46" i="17"/>
  <c r="K45" i="17"/>
  <c r="K44" i="17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65" i="17"/>
  <c r="D66" i="17"/>
  <c r="D67" i="17"/>
  <c r="D68" i="17"/>
  <c r="D69" i="17"/>
  <c r="D70" i="17"/>
  <c r="D71" i="17"/>
  <c r="D72" i="17"/>
  <c r="D73" i="17"/>
  <c r="D74" i="17"/>
  <c r="D75" i="17"/>
  <c r="D76" i="17"/>
  <c r="D77" i="17"/>
  <c r="D78" i="17"/>
  <c r="D79" i="17"/>
  <c r="D80" i="17"/>
  <c r="D81" i="17"/>
  <c r="D82" i="17"/>
  <c r="D83" i="17"/>
  <c r="D84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K10" i="17"/>
  <c r="M88" i="17"/>
  <c r="M91" i="16"/>
  <c r="M90" i="16"/>
  <c r="M89" i="16"/>
  <c r="K83" i="16"/>
  <c r="K82" i="16"/>
  <c r="K81" i="16"/>
  <c r="K80" i="16"/>
  <c r="K79" i="16"/>
  <c r="K78" i="16"/>
  <c r="K77" i="16"/>
  <c r="K76" i="16"/>
  <c r="K75" i="16"/>
  <c r="K74" i="16"/>
  <c r="K73" i="16"/>
  <c r="K72" i="16"/>
  <c r="K71" i="16"/>
  <c r="K70" i="16"/>
  <c r="K69" i="16"/>
  <c r="K68" i="16"/>
  <c r="K67" i="16"/>
  <c r="K66" i="16"/>
  <c r="K65" i="16"/>
  <c r="K64" i="16"/>
  <c r="K63" i="16"/>
  <c r="K62" i="16"/>
  <c r="K61" i="16"/>
  <c r="K60" i="16"/>
  <c r="K59" i="16"/>
  <c r="K58" i="16"/>
  <c r="K57" i="16"/>
  <c r="K56" i="16"/>
  <c r="K55" i="16"/>
  <c r="K54" i="16"/>
  <c r="K53" i="16"/>
  <c r="K52" i="16"/>
  <c r="K51" i="16"/>
  <c r="K50" i="16"/>
  <c r="K49" i="16"/>
  <c r="K48" i="16"/>
  <c r="K47" i="16"/>
  <c r="K46" i="16"/>
  <c r="K45" i="16"/>
  <c r="K44" i="16"/>
  <c r="K43" i="16"/>
  <c r="K42" i="16"/>
  <c r="K41" i="16"/>
  <c r="K40" i="16"/>
  <c r="K39" i="16"/>
  <c r="K38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K10" i="16"/>
  <c r="M88" i="16"/>
  <c r="M93" i="15"/>
  <c r="M92" i="15"/>
  <c r="E22" i="4"/>
  <c r="M91" i="15"/>
  <c r="K86" i="15"/>
  <c r="K85" i="15"/>
  <c r="K84" i="15"/>
  <c r="K83" i="15"/>
  <c r="K82" i="15"/>
  <c r="K81" i="15"/>
  <c r="K80" i="15"/>
  <c r="K79" i="15"/>
  <c r="K78" i="15"/>
  <c r="K77" i="15"/>
  <c r="K76" i="15"/>
  <c r="K75" i="15"/>
  <c r="K74" i="15"/>
  <c r="K73" i="15"/>
  <c r="K72" i="15"/>
  <c r="K71" i="15"/>
  <c r="K70" i="15"/>
  <c r="K69" i="15"/>
  <c r="K68" i="15"/>
  <c r="K67" i="15"/>
  <c r="K66" i="15"/>
  <c r="K65" i="15"/>
  <c r="K64" i="15"/>
  <c r="K63" i="15"/>
  <c r="K62" i="15"/>
  <c r="K61" i="15"/>
  <c r="K60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K59" i="15"/>
  <c r="K58" i="15"/>
  <c r="K57" i="15"/>
  <c r="K56" i="15"/>
  <c r="K55" i="15"/>
  <c r="K54" i="15"/>
  <c r="K53" i="15"/>
  <c r="K52" i="15"/>
  <c r="K51" i="15"/>
  <c r="D51" i="15"/>
  <c r="D52" i="15"/>
  <c r="D53" i="15"/>
  <c r="D54" i="15"/>
  <c r="D55" i="15"/>
  <c r="D56" i="15"/>
  <c r="D57" i="15"/>
  <c r="D58" i="15"/>
  <c r="K50" i="15"/>
  <c r="K49" i="15"/>
  <c r="D49" i="15"/>
  <c r="K48" i="15"/>
  <c r="K47" i="15"/>
  <c r="D47" i="15"/>
  <c r="K46" i="15"/>
  <c r="K45" i="15"/>
  <c r="D45" i="15"/>
  <c r="K44" i="15"/>
  <c r="K43" i="15"/>
  <c r="D43" i="15"/>
  <c r="K42" i="15"/>
  <c r="K41" i="15"/>
  <c r="K40" i="15"/>
  <c r="K39" i="15"/>
  <c r="K38" i="15"/>
  <c r="K37" i="15"/>
  <c r="K36" i="15"/>
  <c r="K35" i="15"/>
  <c r="K34" i="15"/>
  <c r="K33" i="15"/>
  <c r="K32" i="15"/>
  <c r="K31" i="15"/>
  <c r="K30" i="15"/>
  <c r="K29" i="15"/>
  <c r="K28" i="15"/>
  <c r="D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K11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4" i="15"/>
  <c r="D27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A11" i="15"/>
  <c r="K10" i="15"/>
  <c r="M90" i="15"/>
  <c r="M91" i="14"/>
  <c r="M90" i="14"/>
  <c r="K84" i="14"/>
  <c r="K83" i="14"/>
  <c r="K82" i="14"/>
  <c r="K81" i="14"/>
  <c r="K80" i="14"/>
  <c r="K79" i="14"/>
  <c r="K78" i="14"/>
  <c r="K77" i="14"/>
  <c r="K76" i="14"/>
  <c r="K75" i="14"/>
  <c r="K74" i="14"/>
  <c r="K73" i="14"/>
  <c r="K72" i="14"/>
  <c r="K71" i="14"/>
  <c r="K70" i="14"/>
  <c r="K69" i="14"/>
  <c r="K68" i="14"/>
  <c r="K67" i="14"/>
  <c r="K66" i="14"/>
  <c r="K65" i="14"/>
  <c r="K64" i="14"/>
  <c r="K63" i="14"/>
  <c r="K62" i="14"/>
  <c r="K61" i="14"/>
  <c r="K60" i="14"/>
  <c r="K59" i="14"/>
  <c r="K58" i="14"/>
  <c r="K57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4" i="14"/>
  <c r="K43" i="14"/>
  <c r="K42" i="14"/>
  <c r="K41" i="14"/>
  <c r="K40" i="14"/>
  <c r="K39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K38" i="14"/>
  <c r="L37" i="14"/>
  <c r="K37" i="14"/>
  <c r="L36" i="14"/>
  <c r="M89" i="14"/>
  <c r="D21" i="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K10" i="14"/>
  <c r="M88" i="14"/>
  <c r="M91" i="13"/>
  <c r="M90" i="13"/>
  <c r="M89" i="13"/>
  <c r="K84" i="13"/>
  <c r="K83" i="13"/>
  <c r="K82" i="13"/>
  <c r="K81" i="13"/>
  <c r="K80" i="13"/>
  <c r="K79" i="13"/>
  <c r="K78" i="13"/>
  <c r="K77" i="13"/>
  <c r="D77" i="13"/>
  <c r="D78" i="13"/>
  <c r="D79" i="13"/>
  <c r="D80" i="13"/>
  <c r="D81" i="13"/>
  <c r="D82" i="13"/>
  <c r="D83" i="13"/>
  <c r="D84" i="13"/>
  <c r="K76" i="13"/>
  <c r="D76" i="13"/>
  <c r="K75" i="13"/>
  <c r="K74" i="13"/>
  <c r="K73" i="13"/>
  <c r="K72" i="13"/>
  <c r="K71" i="13"/>
  <c r="K70" i="13"/>
  <c r="K69" i="13"/>
  <c r="K68" i="13"/>
  <c r="K67" i="13"/>
  <c r="K66" i="13"/>
  <c r="K65" i="13"/>
  <c r="K64" i="13"/>
  <c r="K63" i="13"/>
  <c r="K62" i="13"/>
  <c r="K61" i="13"/>
  <c r="K60" i="13"/>
  <c r="K59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K58" i="13"/>
  <c r="K57" i="13"/>
  <c r="K56" i="13"/>
  <c r="K55" i="13"/>
  <c r="K54" i="13"/>
  <c r="K53" i="13"/>
  <c r="K52" i="13"/>
  <c r="K51" i="13"/>
  <c r="K50" i="13"/>
  <c r="D50" i="13"/>
  <c r="D51" i="13"/>
  <c r="D52" i="13"/>
  <c r="D53" i="13"/>
  <c r="D54" i="13"/>
  <c r="D55" i="13"/>
  <c r="D56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K36" i="13"/>
  <c r="D36" i="13"/>
  <c r="K35" i="13"/>
  <c r="K34" i="13"/>
  <c r="K33" i="13"/>
  <c r="K32" i="13"/>
  <c r="K31" i="13"/>
  <c r="K30" i="13"/>
  <c r="D30" i="13"/>
  <c r="D31" i="13"/>
  <c r="D32" i="13"/>
  <c r="D33" i="13"/>
  <c r="D34" i="13"/>
  <c r="K29" i="13"/>
  <c r="D29" i="13"/>
  <c r="K28" i="13"/>
  <c r="K27" i="13"/>
  <c r="K26" i="13"/>
  <c r="K25" i="13"/>
  <c r="K24" i="13"/>
  <c r="K23" i="13"/>
  <c r="K22" i="13"/>
  <c r="D22" i="13"/>
  <c r="D23" i="13"/>
  <c r="D24" i="13"/>
  <c r="D25" i="13"/>
  <c r="D26" i="13"/>
  <c r="K21" i="13"/>
  <c r="K13" i="13"/>
  <c r="F13" i="13"/>
  <c r="F14" i="13"/>
  <c r="K12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K11" i="13"/>
  <c r="D11" i="13"/>
  <c r="D12" i="13"/>
  <c r="D13" i="13"/>
  <c r="D14" i="13"/>
  <c r="D15" i="13"/>
  <c r="D16" i="13"/>
  <c r="D17" i="13"/>
  <c r="D18" i="13"/>
  <c r="D19" i="13"/>
  <c r="D20" i="13"/>
  <c r="A11" i="13"/>
  <c r="K10" i="13"/>
  <c r="M91" i="12"/>
  <c r="M90" i="12"/>
  <c r="E19" i="4"/>
  <c r="M89" i="12"/>
  <c r="K84" i="12"/>
  <c r="K83" i="12"/>
  <c r="K82" i="12"/>
  <c r="K81" i="12"/>
  <c r="D81" i="12"/>
  <c r="D82" i="12"/>
  <c r="D83" i="12"/>
  <c r="D84" i="12"/>
  <c r="K80" i="12"/>
  <c r="K79" i="12"/>
  <c r="K78" i="12"/>
  <c r="K77" i="12"/>
  <c r="K76" i="12"/>
  <c r="K75" i="12"/>
  <c r="K74" i="12"/>
  <c r="K73" i="12"/>
  <c r="K72" i="12"/>
  <c r="K71" i="12"/>
  <c r="F61" i="12"/>
  <c r="F62" i="12"/>
  <c r="K60" i="12"/>
  <c r="K59" i="12"/>
  <c r="K58" i="12"/>
  <c r="K57" i="12"/>
  <c r="K56" i="12"/>
  <c r="K55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K42" i="12"/>
  <c r="D42" i="12"/>
  <c r="K41" i="12"/>
  <c r="K40" i="12"/>
  <c r="K39" i="12"/>
  <c r="K38" i="12"/>
  <c r="K37" i="12"/>
  <c r="K36" i="12"/>
  <c r="K35" i="12"/>
  <c r="K34" i="12"/>
  <c r="D34" i="12"/>
  <c r="D35" i="12"/>
  <c r="D36" i="12"/>
  <c r="D37" i="12"/>
  <c r="D38" i="12"/>
  <c r="K33" i="12"/>
  <c r="K32" i="12"/>
  <c r="K31" i="12"/>
  <c r="K30" i="12"/>
  <c r="K29" i="12"/>
  <c r="K28" i="12"/>
  <c r="K27" i="12"/>
  <c r="D27" i="12"/>
  <c r="D28" i="12"/>
  <c r="D29" i="12"/>
  <c r="D30" i="12"/>
  <c r="K26" i="12"/>
  <c r="D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K10" i="12"/>
  <c r="M91" i="11"/>
  <c r="M90" i="11"/>
  <c r="E18" i="4"/>
  <c r="M89" i="11"/>
  <c r="K84" i="11"/>
  <c r="K83" i="11"/>
  <c r="H83" i="11"/>
  <c r="K82" i="11"/>
  <c r="K81" i="11"/>
  <c r="K80" i="11"/>
  <c r="K79" i="11"/>
  <c r="K78" i="11"/>
  <c r="K77" i="11"/>
  <c r="K76" i="11"/>
  <c r="K75" i="11"/>
  <c r="K74" i="11"/>
  <c r="K73" i="11"/>
  <c r="K72" i="11"/>
  <c r="K71" i="11"/>
  <c r="K70" i="11"/>
  <c r="K69" i="11"/>
  <c r="K68" i="11"/>
  <c r="K67" i="11"/>
  <c r="K66" i="11"/>
  <c r="K65" i="11"/>
  <c r="K64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K63" i="11"/>
  <c r="K62" i="11"/>
  <c r="K61" i="11"/>
  <c r="K60" i="11"/>
  <c r="K59" i="11"/>
  <c r="K58" i="11"/>
  <c r="D58" i="11"/>
  <c r="D59" i="11"/>
  <c r="D60" i="11"/>
  <c r="D61" i="11"/>
  <c r="K57" i="11"/>
  <c r="D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K31" i="11"/>
  <c r="D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K16" i="11"/>
  <c r="K15" i="11"/>
  <c r="K14" i="11"/>
  <c r="K13" i="11"/>
  <c r="K12" i="11"/>
  <c r="D12" i="11"/>
  <c r="D13" i="11"/>
  <c r="D14" i="11"/>
  <c r="D15" i="11"/>
  <c r="K11" i="11"/>
  <c r="D11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K10" i="11"/>
  <c r="M88" i="11"/>
  <c r="M91" i="10"/>
  <c r="M90" i="10"/>
  <c r="E17" i="4"/>
  <c r="E53" i="4"/>
  <c r="M89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K11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A11" i="10"/>
  <c r="K10" i="10"/>
  <c r="M88" i="10"/>
  <c r="M91" i="9"/>
  <c r="G16" i="4"/>
  <c r="M90" i="9"/>
  <c r="E16" i="4"/>
  <c r="M89" i="9"/>
  <c r="D16" i="4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K24" i="9"/>
  <c r="K23" i="9"/>
  <c r="D23" i="9"/>
  <c r="K22" i="9"/>
  <c r="K21" i="9"/>
  <c r="D21" i="9"/>
  <c r="K20" i="9"/>
  <c r="K19" i="9"/>
  <c r="K18" i="9"/>
  <c r="K17" i="9"/>
  <c r="K16" i="9"/>
  <c r="K15" i="9"/>
  <c r="K14" i="9"/>
  <c r="K13" i="9"/>
  <c r="K12" i="9"/>
  <c r="D12" i="9"/>
  <c r="D13" i="9"/>
  <c r="D14" i="9"/>
  <c r="D15" i="9"/>
  <c r="D16" i="9"/>
  <c r="D17" i="9"/>
  <c r="D18" i="9"/>
  <c r="D19" i="9"/>
  <c r="K11" i="9"/>
  <c r="D11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K10" i="9"/>
  <c r="M91" i="8"/>
  <c r="G15" i="4"/>
  <c r="M90" i="8"/>
  <c r="E15" i="4"/>
  <c r="M89" i="8"/>
  <c r="D15" i="4"/>
  <c r="K84" i="8"/>
  <c r="D84" i="8"/>
  <c r="K83" i="8"/>
  <c r="K82" i="8"/>
  <c r="K81" i="8"/>
  <c r="K80" i="8"/>
  <c r="D80" i="8"/>
  <c r="D81" i="8"/>
  <c r="K79" i="8"/>
  <c r="K78" i="8"/>
  <c r="K77" i="8"/>
  <c r="K76" i="8"/>
  <c r="D76" i="8"/>
  <c r="D77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D15" i="8"/>
  <c r="D16" i="8"/>
  <c r="D17" i="8"/>
  <c r="D18" i="8"/>
  <c r="D19" i="8"/>
  <c r="D20" i="8"/>
  <c r="D21" i="8"/>
  <c r="D22" i="8"/>
  <c r="D23" i="8"/>
  <c r="D24" i="8"/>
  <c r="D25" i="8"/>
  <c r="D27" i="8"/>
  <c r="D28" i="8"/>
  <c r="K14" i="8"/>
  <c r="K13" i="8"/>
  <c r="K12" i="8"/>
  <c r="K11" i="8"/>
  <c r="D11" i="8"/>
  <c r="D12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K10" i="8"/>
  <c r="M91" i="7"/>
  <c r="G14" i="4"/>
  <c r="M90" i="7"/>
  <c r="E14" i="4"/>
  <c r="M89" i="7"/>
  <c r="D14" i="4"/>
  <c r="K84" i="7"/>
  <c r="K83" i="7"/>
  <c r="K82" i="7"/>
  <c r="D82" i="7"/>
  <c r="D83" i="7"/>
  <c r="D84" i="7"/>
  <c r="K81" i="7"/>
  <c r="D81" i="7"/>
  <c r="K80" i="7"/>
  <c r="K79" i="7"/>
  <c r="K78" i="7"/>
  <c r="K77" i="7"/>
  <c r="K76" i="7"/>
  <c r="K75" i="7"/>
  <c r="K74" i="7"/>
  <c r="K73" i="7"/>
  <c r="D73" i="7"/>
  <c r="D74" i="7"/>
  <c r="D75" i="7"/>
  <c r="D76" i="7"/>
  <c r="D77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K11" i="7"/>
  <c r="D11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K10" i="7"/>
  <c r="M88" i="7"/>
  <c r="C14" i="4"/>
  <c r="M91" i="6"/>
  <c r="M90" i="6"/>
  <c r="E13" i="4"/>
  <c r="M89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K62" i="6"/>
  <c r="K61" i="6"/>
  <c r="D61" i="6"/>
  <c r="K60" i="6"/>
  <c r="K59" i="6"/>
  <c r="D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K25" i="6"/>
  <c r="D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K11" i="6"/>
  <c r="D11" i="6"/>
  <c r="D12" i="6"/>
  <c r="D13" i="6"/>
  <c r="D14" i="6"/>
  <c r="D15" i="6"/>
  <c r="D16" i="6"/>
  <c r="D17" i="6"/>
  <c r="A11" i="6"/>
  <c r="K10" i="6"/>
  <c r="M88" i="6"/>
  <c r="M91" i="5"/>
  <c r="G12" i="4"/>
  <c r="M90" i="5"/>
  <c r="E12" i="4"/>
  <c r="M89" i="5"/>
  <c r="D12" i="4"/>
  <c r="K84" i="5"/>
  <c r="K83" i="5"/>
  <c r="K82" i="5"/>
  <c r="K81" i="5"/>
  <c r="K80" i="5"/>
  <c r="K79" i="5"/>
  <c r="K78" i="5"/>
  <c r="K77" i="5"/>
  <c r="K76" i="5"/>
  <c r="K75" i="5"/>
  <c r="K73" i="5"/>
  <c r="K71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K70" i="5"/>
  <c r="K69" i="5"/>
  <c r="K68" i="5"/>
  <c r="K67" i="5"/>
  <c r="K66" i="5"/>
  <c r="K65" i="5"/>
  <c r="K64" i="5"/>
  <c r="K63" i="5"/>
  <c r="K62" i="5"/>
  <c r="D62" i="5"/>
  <c r="D63" i="5"/>
  <c r="D64" i="5"/>
  <c r="D65" i="5"/>
  <c r="D66" i="5"/>
  <c r="D67" i="5"/>
  <c r="D68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K44" i="5"/>
  <c r="K43" i="5"/>
  <c r="K42" i="5"/>
  <c r="D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K20" i="5"/>
  <c r="K19" i="5"/>
  <c r="K18" i="5"/>
  <c r="K17" i="5"/>
  <c r="D17" i="5"/>
  <c r="D18" i="5"/>
  <c r="K16" i="5"/>
  <c r="K15" i="5"/>
  <c r="K14" i="5"/>
  <c r="K13" i="5"/>
  <c r="K12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K11" i="5"/>
  <c r="D11" i="5"/>
  <c r="D12" i="5"/>
  <c r="D13" i="5"/>
  <c r="D14" i="5"/>
  <c r="A11" i="5"/>
  <c r="K10" i="5"/>
  <c r="M88" i="9"/>
  <c r="C16" i="4"/>
  <c r="M88" i="8"/>
  <c r="C15" i="4"/>
  <c r="M88" i="5"/>
  <c r="C12" i="4"/>
  <c r="L10" i="44"/>
  <c r="M89" i="44"/>
  <c r="L10" i="43"/>
  <c r="M89" i="43"/>
  <c r="L10" i="42"/>
  <c r="M89" i="42"/>
  <c r="L10" i="41"/>
  <c r="M89" i="41"/>
  <c r="M89" i="39"/>
  <c r="L10" i="36"/>
  <c r="M89" i="36"/>
  <c r="D42" i="4"/>
  <c r="L10" i="35"/>
  <c r="M94" i="35"/>
  <c r="L10" i="33"/>
  <c r="M89" i="31"/>
  <c r="L10" i="30"/>
  <c r="M91" i="30"/>
  <c r="M92" i="29"/>
  <c r="M86" i="28"/>
  <c r="M87" i="28"/>
  <c r="L10" i="26"/>
  <c r="M88" i="26"/>
  <c r="L10" i="25"/>
  <c r="M88" i="25"/>
  <c r="D32" i="4"/>
  <c r="L10" i="24"/>
  <c r="M89" i="24"/>
  <c r="L10" i="22"/>
  <c r="M87" i="22"/>
  <c r="M87" i="21"/>
  <c r="K14" i="13"/>
  <c r="F15" i="13"/>
  <c r="F63" i="12"/>
  <c r="K62" i="12"/>
  <c r="K61" i="12"/>
  <c r="K15" i="13"/>
  <c r="F16" i="13"/>
  <c r="F64" i="12"/>
  <c r="K63" i="12"/>
  <c r="K16" i="13"/>
  <c r="F17" i="13"/>
  <c r="F65" i="12"/>
  <c r="K64" i="12"/>
  <c r="K17" i="13"/>
  <c r="F18" i="13"/>
  <c r="F66" i="12"/>
  <c r="K65" i="12"/>
  <c r="K18" i="13"/>
  <c r="F19" i="13"/>
  <c r="F67" i="12"/>
  <c r="K66" i="12"/>
  <c r="K19" i="13"/>
  <c r="F20" i="13"/>
  <c r="K20" i="13"/>
  <c r="F68" i="12"/>
  <c r="K67" i="12"/>
  <c r="M88" i="13"/>
  <c r="F69" i="12"/>
  <c r="K68" i="12"/>
  <c r="F70" i="12"/>
  <c r="K70" i="12"/>
  <c r="K69" i="12"/>
  <c r="M88" i="12"/>
  <c r="C19" i="4"/>
  <c r="E26" i="4"/>
  <c r="E23" i="4"/>
  <c r="E21" i="4"/>
  <c r="E20" i="4"/>
  <c r="D44" i="4"/>
  <c r="M89" i="45"/>
  <c r="L10" i="45"/>
  <c r="M92" i="37"/>
  <c r="A56" i="37"/>
  <c r="A57" i="37"/>
  <c r="A58" i="37"/>
  <c r="A59" i="37"/>
  <c r="A60" i="37"/>
  <c r="A61" i="37"/>
  <c r="A62" i="37"/>
  <c r="A63" i="37"/>
  <c r="A64" i="37"/>
  <c r="A65" i="37"/>
  <c r="A66" i="37"/>
  <c r="A67" i="37"/>
  <c r="M93" i="37"/>
  <c r="D43" i="4"/>
  <c r="C43" i="4"/>
  <c r="A68" i="37"/>
  <c r="A69" i="37"/>
  <c r="A70" i="37"/>
  <c r="A71" i="37"/>
  <c r="A72" i="37"/>
  <c r="A73" i="37"/>
  <c r="A74" i="37"/>
  <c r="A75" i="37"/>
  <c r="A76" i="37"/>
  <c r="A77" i="37"/>
  <c r="A80" i="37"/>
  <c r="A81" i="37"/>
  <c r="A82" i="37"/>
  <c r="A85" i="37"/>
  <c r="A86" i="37"/>
  <c r="A87" i="37"/>
  <c r="A88" i="37"/>
  <c r="A78" i="37"/>
  <c r="A79" i="37"/>
  <c r="M89" i="33"/>
  <c r="C39" i="4"/>
  <c r="M90" i="33"/>
  <c r="D39" i="4"/>
  <c r="M91" i="34"/>
  <c r="C40" i="4"/>
  <c r="C53" i="4"/>
  <c r="M90" i="45"/>
</calcChain>
</file>

<file path=xl/sharedStrings.xml><?xml version="1.0" encoding="utf-8"?>
<sst xmlns="http://schemas.openxmlformats.org/spreadsheetml/2006/main" count="5370" uniqueCount="1684">
  <si>
    <t>U. S. STAMP INVENTORY</t>
  </si>
  <si>
    <t>SINGLES</t>
  </si>
  <si>
    <t>SUMMARY TOTALS</t>
  </si>
  <si>
    <t>KEN PATAKY</t>
  </si>
  <si>
    <t>SHEET</t>
  </si>
  <si>
    <t>FACE</t>
  </si>
  <si>
    <t>AMOUNT</t>
  </si>
  <si>
    <t>CATALOG</t>
  </si>
  <si>
    <t># OF</t>
  </si>
  <si>
    <t>NAME</t>
  </si>
  <si>
    <t>VALUE</t>
  </si>
  <si>
    <t>PAID</t>
  </si>
  <si>
    <t>ITEMS</t>
  </si>
  <si>
    <t>STAMPS</t>
  </si>
  <si>
    <t>TOTALS</t>
  </si>
  <si>
    <t>PAGE 1 OF 1</t>
  </si>
  <si>
    <t>REGULAR  ISSUES</t>
  </si>
  <si>
    <t xml:space="preserve">  ITEM</t>
  </si>
  <si>
    <t xml:space="preserve">           SCOTT NO.</t>
  </si>
  <si>
    <t>DENOM</t>
  </si>
  <si>
    <t>DESCRIPTION</t>
  </si>
  <si>
    <t>ISSUE</t>
  </si>
  <si>
    <t>QTY</t>
  </si>
  <si>
    <t>NOTES</t>
  </si>
  <si>
    <t>AMT</t>
  </si>
  <si>
    <t>CAT</t>
  </si>
  <si>
    <t>PFX</t>
  </si>
  <si>
    <t>BASE</t>
  </si>
  <si>
    <t>SFX</t>
  </si>
  <si>
    <t>YEAR</t>
  </si>
  <si>
    <t xml:space="preserve"> </t>
  </si>
  <si>
    <t>5A</t>
  </si>
  <si>
    <t>8A</t>
  </si>
  <si>
    <t>28A</t>
  </si>
  <si>
    <t>30A</t>
  </si>
  <si>
    <t>62B</t>
  </si>
  <si>
    <t>NOTES:</t>
  </si>
  <si>
    <t xml:space="preserve">1) ALL STAMPS ARE MNH-OG AND F-VF OR BETTER EXCEPT </t>
  </si>
  <si>
    <t>WHERE NOTED</t>
  </si>
  <si>
    <t>TOTAL FACE VALUE:</t>
  </si>
  <si>
    <t>TOTAL AMOUNT PAID:</t>
  </si>
  <si>
    <t>TOTAL CATALOGUE VALUE:</t>
  </si>
  <si>
    <t>TOTAL NUMBER OF STAMPS:</t>
  </si>
  <si>
    <t>85A</t>
  </si>
  <si>
    <t>85B</t>
  </si>
  <si>
    <t>85C</t>
  </si>
  <si>
    <t>85D</t>
  </si>
  <si>
    <t>85E</t>
  </si>
  <si>
    <t>85F</t>
  </si>
  <si>
    <t>WASHINGTON</t>
  </si>
  <si>
    <t>USED PAIR-DEFECTS</t>
  </si>
  <si>
    <t>b.</t>
  </si>
  <si>
    <t>JEFFERSON</t>
  </si>
  <si>
    <t>USED</t>
  </si>
  <si>
    <t>VF/XF NH</t>
  </si>
  <si>
    <t>XF/SUP NH</t>
  </si>
  <si>
    <t>205C</t>
  </si>
  <si>
    <t>FRANKLIN</t>
  </si>
  <si>
    <t>211B</t>
  </si>
  <si>
    <t>211D</t>
  </si>
  <si>
    <t>VF NH</t>
  </si>
  <si>
    <t>VF NH PLATE#</t>
  </si>
  <si>
    <t>219D</t>
  </si>
  <si>
    <t>JACKSON</t>
  </si>
  <si>
    <t>GARFIELD</t>
  </si>
  <si>
    <t>VF-XF NH</t>
  </si>
  <si>
    <t>SHERMAN</t>
  </si>
  <si>
    <t>COLUMBIAN EXPOSITION</t>
  </si>
  <si>
    <t>F-VF NH</t>
  </si>
  <si>
    <t>a.</t>
  </si>
  <si>
    <t>F-VF HINGED</t>
  </si>
  <si>
    <t>1894</t>
  </si>
  <si>
    <t>261A</t>
  </si>
  <si>
    <t>LINCOLN</t>
  </si>
  <si>
    <t>GRANT</t>
  </si>
  <si>
    <t>XF/S NH</t>
  </si>
  <si>
    <t>276A</t>
  </si>
  <si>
    <t>1898</t>
  </si>
  <si>
    <t>XF NH</t>
  </si>
  <si>
    <t>279B</t>
  </si>
  <si>
    <t>282C</t>
  </si>
  <si>
    <t>TRANS-MISSISSIPPI EXPOSITION</t>
  </si>
  <si>
    <t>F-VF NH PLATE #601 ATTACHED</t>
  </si>
  <si>
    <t>PAN-AMERICAN EXPOSITION</t>
  </si>
  <si>
    <t>1903</t>
  </si>
  <si>
    <t>MARTHA WASHINGTON</t>
  </si>
  <si>
    <t>1902</t>
  </si>
  <si>
    <t>BENJAMIN HARRISON</t>
  </si>
  <si>
    <t>HENRY CLAY</t>
  </si>
  <si>
    <t>314A</t>
  </si>
  <si>
    <t>LOUISIANA PURCHASE</t>
  </si>
  <si>
    <t>JAMESTOWN EXPOSITION</t>
  </si>
  <si>
    <t>1909</t>
  </si>
  <si>
    <t>LINCOLN MEMORIAL</t>
  </si>
  <si>
    <t>ALASKA-YUKON PACIFIC EXPO</t>
  </si>
  <si>
    <t>VF NH PLATE #5257 ATTACHED</t>
  </si>
  <si>
    <t>HUDSON-FULTON</t>
  </si>
  <si>
    <t>1910</t>
  </si>
  <si>
    <t>1911</t>
  </si>
  <si>
    <t>PANAMA-PACIFIC EXPOSITION</t>
  </si>
  <si>
    <t>400A</t>
  </si>
  <si>
    <t>1914</t>
  </si>
  <si>
    <t>10/6/1914</t>
  </si>
  <si>
    <t>9/9/1914</t>
  </si>
  <si>
    <t>SUP NH</t>
  </si>
  <si>
    <t>1915</t>
  </si>
  <si>
    <t>1916</t>
  </si>
  <si>
    <t>9/25/1916</t>
  </si>
  <si>
    <t>476A</t>
  </si>
  <si>
    <t>MARSHALL</t>
  </si>
  <si>
    <t>1917</t>
  </si>
  <si>
    <t>482A</t>
  </si>
  <si>
    <t>S NH</t>
  </si>
  <si>
    <t>ROSE ERROR OF $.02 WASHINGTON</t>
  </si>
  <si>
    <t>528A</t>
  </si>
  <si>
    <t>528B</t>
  </si>
  <si>
    <t>534A</t>
  </si>
  <si>
    <t>534B</t>
  </si>
  <si>
    <t>VICTORY</t>
  </si>
  <si>
    <t>PILGRIM TERCENTENARY</t>
  </si>
  <si>
    <t>HALE</t>
  </si>
  <si>
    <t>HARDING</t>
  </si>
  <si>
    <t>G. WASHINGTON</t>
  </si>
  <si>
    <t>M. WASHINGTON</t>
  </si>
  <si>
    <t>T. ROOSEVELT</t>
  </si>
  <si>
    <t>McKINLEY</t>
  </si>
  <si>
    <t>MONROE</t>
  </si>
  <si>
    <t>HAYES</t>
  </si>
  <si>
    <t>CLEVELAND</t>
  </si>
  <si>
    <t>AMERICAN INDIAN</t>
  </si>
  <si>
    <t>STATUE OF LIBERTY</t>
  </si>
  <si>
    <t>GOLDEN GATE</t>
  </si>
  <si>
    <t>NIAGARA FALLS</t>
  </si>
  <si>
    <t>BUFFALO</t>
  </si>
  <si>
    <t>ARLINGTON AMPHITHEATER</t>
  </si>
  <si>
    <t>U. S. CAPITOL</t>
  </si>
  <si>
    <t>HEAD OF FREEDOM STATUE</t>
  </si>
  <si>
    <t>1923-5</t>
  </si>
  <si>
    <t>MCKINLEY</t>
  </si>
  <si>
    <t>599A</t>
  </si>
  <si>
    <t xml:space="preserve">HUGUENOT-WALLOON </t>
  </si>
  <si>
    <t>LEXINGTON-CONCORD</t>
  </si>
  <si>
    <t>NORSE-CENTENNIAL</t>
  </si>
  <si>
    <t>HARRISON</t>
  </si>
  <si>
    <t>WILSON</t>
  </si>
  <si>
    <t>SESQUICENTENNIAL EXPO</t>
  </si>
  <si>
    <t>ERICSSON MEMORIAL</t>
  </si>
  <si>
    <t>BATTLE OF WHITE PLAINS</t>
  </si>
  <si>
    <t>634A</t>
  </si>
  <si>
    <t>VERMONT SESQUICENTENNIAL</t>
  </si>
  <si>
    <t>BURGOYNE CAMPAIGN</t>
  </si>
  <si>
    <t>VALLEY FORGE</t>
  </si>
  <si>
    <t>BATTLE OF MONMOUTH</t>
  </si>
  <si>
    <t>HAWAII SESQUICENTENNIAL</t>
  </si>
  <si>
    <t>AERONAUTICS CONFERENCE</t>
  </si>
  <si>
    <t>GEORGE ROGERS CLARK</t>
  </si>
  <si>
    <t>ELECTRIC LIGHT GOLDEN JUBILEE</t>
  </si>
  <si>
    <t>VF-LH</t>
  </si>
  <si>
    <t>SULLIVANEXPEDITION</t>
  </si>
  <si>
    <t>KANSAS OVERPRINTS</t>
  </si>
  <si>
    <t>NEBRASKA OVERPRINTS</t>
  </si>
  <si>
    <t>BATTLE OF FALLEN TIMBERS</t>
  </si>
  <si>
    <t>OHIO RIVER CANALIZATION</t>
  </si>
  <si>
    <t>MASSACHUSETTS BAY COLONY</t>
  </si>
  <si>
    <t>CAROLINA-CHARLESTON</t>
  </si>
  <si>
    <t>TAFT</t>
  </si>
  <si>
    <t>BRADDOCK'S FIELD</t>
  </si>
  <si>
    <t>VON STEUBEN</t>
  </si>
  <si>
    <t>PULASKI</t>
  </si>
  <si>
    <t>RED CROSS</t>
  </si>
  <si>
    <t>YORKTOWN</t>
  </si>
  <si>
    <t>WASHINGTON BICENTENNIAL</t>
  </si>
  <si>
    <t>OLYMPIC WINTER GAMES</t>
  </si>
  <si>
    <t>ARBOR DAY</t>
  </si>
  <si>
    <t>OLYMPIC GAMES</t>
  </si>
  <si>
    <t>WILLIAM PENN</t>
  </si>
  <si>
    <t>DANIEL WEBSTER</t>
  </si>
  <si>
    <t>GEORGIA BICENTENNIAL</t>
  </si>
  <si>
    <t>PEACE OF 1783</t>
  </si>
  <si>
    <t>CENTURY OF PROGRESS</t>
  </si>
  <si>
    <t>NRA</t>
  </si>
  <si>
    <t>SELVAGE W/ PL. # 21166</t>
  </si>
  <si>
    <t>BYRD ANTARCTIC</t>
  </si>
  <si>
    <t>KOSCIUSZKO</t>
  </si>
  <si>
    <t>BYRD-NATL STAMP EXPO</t>
  </si>
  <si>
    <t>MARYLAND TERCENTENARY</t>
  </si>
  <si>
    <t>MOTHERS OF AMERICA</t>
  </si>
  <si>
    <t>WISCONSIN TERCENTENARY</t>
  </si>
  <si>
    <t>NATIONAL PARKS YEAR</t>
  </si>
  <si>
    <t>AMERICAN PHILATELIC SOCIETY</t>
  </si>
  <si>
    <t>TRANS-MISSISSIPPI PHIL EXPO</t>
  </si>
  <si>
    <t>UNGUMMED</t>
  </si>
  <si>
    <t>HORIZONTAL GUTTER PAIR</t>
  </si>
  <si>
    <t>VERTICAL GUTTER PAIR</t>
  </si>
  <si>
    <t>BYRD ANTARCTIC EXPEDITION</t>
  </si>
  <si>
    <t>HORIZONTAL LINE PAIR</t>
  </si>
  <si>
    <t>VERTICAL LINE PAIR</t>
  </si>
  <si>
    <t>IMPERFORATE</t>
  </si>
  <si>
    <t>AIR POST SPECIAL DELIVERY</t>
  </si>
  <si>
    <t>CONNECTICUT TERCENTENARY</t>
  </si>
  <si>
    <t>CALIFORNIA PACIFIC EXPO</t>
  </si>
  <si>
    <t>BOULDER DAM</t>
  </si>
  <si>
    <t>MICHIGAN TERCENTENARY</t>
  </si>
  <si>
    <t>TEXAS CENTENNIAL</t>
  </si>
  <si>
    <t>RHODE ISLAND TERCENTENARY</t>
  </si>
  <si>
    <t>THIRD INT'L PHILATELIC EXPO</t>
  </si>
  <si>
    <t>ARKANSAS CENTENNIAL</t>
  </si>
  <si>
    <t>OREGON TERRITORY</t>
  </si>
  <si>
    <t>SUSAN B. ANTHONY</t>
  </si>
  <si>
    <t>ARMY</t>
  </si>
  <si>
    <t>NAVY</t>
  </si>
  <si>
    <t>ORDINANCE OF 1787 SESQUICENTENNIAL</t>
  </si>
  <si>
    <t>VIRGINIA DARE</t>
  </si>
  <si>
    <t>SOCIETY OF PHILATELIC AMERICANS</t>
  </si>
  <si>
    <t>CONSTITUTION SESQUICENTENNIAL</t>
  </si>
  <si>
    <t>HAWAII TERRITORY</t>
  </si>
  <si>
    <t>ALASKA TERRITORY</t>
  </si>
  <si>
    <t>PUERTO RICO TERRITORY</t>
  </si>
  <si>
    <t>VIRGIN ISLANDS TERRITORY</t>
  </si>
  <si>
    <t>PRESIDENTS</t>
  </si>
  <si>
    <t>CONSTITUTION RATIFICATION</t>
  </si>
  <si>
    <t>SWEDISH-FINNISH TERCENTENARY</t>
  </si>
  <si>
    <t>NW TERRITORY SESQUICENTENNIAL</t>
  </si>
  <si>
    <t>IOWA TERRITORY CENTENNIAL</t>
  </si>
  <si>
    <t>PRESIDENTS-COIL</t>
  </si>
  <si>
    <t>GOLDEN GATE INT'L EXPO</t>
  </si>
  <si>
    <t>NY WORLD'S FAIR</t>
  </si>
  <si>
    <t>WASHINGTON INAUGURATION</t>
  </si>
  <si>
    <t>BASEBALL CENTENNIAL</t>
  </si>
  <si>
    <t>PANAMA CANAL</t>
  </si>
  <si>
    <t>PRINTING TERCENTENARY</t>
  </si>
  <si>
    <t>50TH ANNIV OF STATEHOOD</t>
  </si>
  <si>
    <t>FAMOUS AMERICANS-AUTHORS</t>
  </si>
  <si>
    <t>FAMOUS AMERICANS-POETS</t>
  </si>
  <si>
    <t>FAMOUS AMERICANS-EDUCATORS</t>
  </si>
  <si>
    <t>FAMOUS AMERICANS-SCIENTISTS</t>
  </si>
  <si>
    <t>FAMOUS AMERICANS-COMPOSERS</t>
  </si>
  <si>
    <t>FAMOUS AMERICANS-ARTISTS</t>
  </si>
  <si>
    <t>FAMOUS AMERICANS-INVENTORS</t>
  </si>
  <si>
    <t>PONY EXPRESS-80TH ANNIV.</t>
  </si>
  <si>
    <t>PAN AMERICAN UNION</t>
  </si>
  <si>
    <t>IDAHO STATEHOOD</t>
  </si>
  <si>
    <t>WYOMING STATEHOOD</t>
  </si>
  <si>
    <t>CORONADO EXPEDITION</t>
  </si>
  <si>
    <t>NATIONAL DEFENSE</t>
  </si>
  <si>
    <t>THIRTEENTH AMENDMENT</t>
  </si>
  <si>
    <t>VERMONT STATEHOOD</t>
  </si>
  <si>
    <t>KENTUCKY STATEHOOD</t>
  </si>
  <si>
    <t>WIN THE WAR</t>
  </si>
  <si>
    <t>CHINESE RESISTANCE</t>
  </si>
  <si>
    <t>ALLIED NATIONS</t>
  </si>
  <si>
    <t>FOUR FREEDOMS</t>
  </si>
  <si>
    <t>OVERRUN COUNTRIES-POLAND</t>
  </si>
  <si>
    <t>OVERRUN COUNTRIES-CZECHOSLOVAKIA</t>
  </si>
  <si>
    <t>OVERRUN COUNTRIES-NORWAY</t>
  </si>
  <si>
    <t>OVERRUN COUNTRIES-LUXEMBURG</t>
  </si>
  <si>
    <t>OVERRUN COUNTRIES-NETHERLANDS</t>
  </si>
  <si>
    <t>OVERRUN COUNTRIES-BELGIUM</t>
  </si>
  <si>
    <t>OVERRUN COUNTRIES-FRANCE</t>
  </si>
  <si>
    <t>OVERRUN COUNTRIES-GREECE</t>
  </si>
  <si>
    <t>OVERRUN COUNTRIES-YUGOSLAVIA</t>
  </si>
  <si>
    <t>OVERRUN COUNTRIES-ALBANIA</t>
  </si>
  <si>
    <t>OVERRUN COUNTRIES-AUSTRIA</t>
  </si>
  <si>
    <t>OVERRUN COUNTRIES-DENMARK</t>
  </si>
  <si>
    <t>OVERRUN COUNTRIES-KOREA</t>
  </si>
  <si>
    <t>TRANSCONTINENTAL RAILROAD</t>
  </si>
  <si>
    <t>STEAMSHIP</t>
  </si>
  <si>
    <t>TELEGRAPH</t>
  </si>
  <si>
    <t>PHILIPPINES</t>
  </si>
  <si>
    <t>MOTION PICTURE</t>
  </si>
  <si>
    <t>FLORIDA STATEHOOD</t>
  </si>
  <si>
    <t>UNITED NATIONS CONFERENCE</t>
  </si>
  <si>
    <t>IWO JIMA</t>
  </si>
  <si>
    <t>FRANKLIN D. ROOSEVELT</t>
  </si>
  <si>
    <t>COAST GUARD</t>
  </si>
  <si>
    <t>ALFRED E. SMITH</t>
  </si>
  <si>
    <t>TEXAS STATEHOOD</t>
  </si>
  <si>
    <t>MERCHANT MARINE</t>
  </si>
  <si>
    <t>VETERANS OF WWII</t>
  </si>
  <si>
    <t>TENNESSEE STATEHOOD</t>
  </si>
  <si>
    <t>IOWA STATEHOOD</t>
  </si>
  <si>
    <t>SMITHSONIAN INSTITUTE</t>
  </si>
  <si>
    <t>KEARNY EXPEDITION</t>
  </si>
  <si>
    <t>THOMAS A. EDISON</t>
  </si>
  <si>
    <t>JOSEPH PULITZER</t>
  </si>
  <si>
    <t>POSTAGE STAMP CENTENARY</t>
  </si>
  <si>
    <t>CIPEX</t>
  </si>
  <si>
    <t>DOCTORS</t>
  </si>
  <si>
    <t>UTAH</t>
  </si>
  <si>
    <t>U.S. FRIGATE CONSTITUTION</t>
  </si>
  <si>
    <t>EVERGLADES NATIONAL PARK</t>
  </si>
  <si>
    <t>GEORGE WASHINGTON CARVER</t>
  </si>
  <si>
    <t>CALIFORNIA GOLD CENTENNIAL</t>
  </si>
  <si>
    <t>MISSISSIPPI TERRITORY</t>
  </si>
  <si>
    <t>FOUR CHAPLAINS</t>
  </si>
  <si>
    <t>WISCONSIN STATEHOOD</t>
  </si>
  <si>
    <t>SWEDISH PIONEER</t>
  </si>
  <si>
    <t>PROGRESS OF WOMEN</t>
  </si>
  <si>
    <t>WILLIAM ALLEN WHITE</t>
  </si>
  <si>
    <t>U.S.-CANADA FRIENDSHIP</t>
  </si>
  <si>
    <t>FRANCIS SCOTT KEY</t>
  </si>
  <si>
    <t>SALUTE TO YOUTH</t>
  </si>
  <si>
    <t>HARLAN F. STONE</t>
  </si>
  <si>
    <t>PALOMAR MT. OBSERVATORY</t>
  </si>
  <si>
    <t>CLARA BARTON</t>
  </si>
  <si>
    <t>POULTRY INDUSTRY</t>
  </si>
  <si>
    <t>GOLD STAR MOTHERS</t>
  </si>
  <si>
    <t>FORT KEARNY</t>
  </si>
  <si>
    <t>VOLUNTEER FIREMEN</t>
  </si>
  <si>
    <t>INDIAN CENTENNIAL</t>
  </si>
  <si>
    <t>ROUGH RIDERS</t>
  </si>
  <si>
    <t>JULIETTE LOW</t>
  </si>
  <si>
    <t>WILL ROGERS</t>
  </si>
  <si>
    <t>FORT BLISS</t>
  </si>
  <si>
    <t>MOINA MICHAEL</t>
  </si>
  <si>
    <t>GETTYSBURG ADDRESS</t>
  </si>
  <si>
    <t>AMERICAN TURNERS</t>
  </si>
  <si>
    <t>JOEL CHANDLER HARRIS</t>
  </si>
  <si>
    <t>MINNESOTA TERRITORY</t>
  </si>
  <si>
    <t>WASHINGTON &amp; LEE UNIV.</t>
  </si>
  <si>
    <t>PUERTO RICO ELECTION</t>
  </si>
  <si>
    <t>ANNAPOLIS TERCENTENARY</t>
  </si>
  <si>
    <t>G.A.R.</t>
  </si>
  <si>
    <t>EDGAR ALLAN POE</t>
  </si>
  <si>
    <t>AMERICAN BANKERS ASSOC.</t>
  </si>
  <si>
    <t>SAMUEL GOMPERS</t>
  </si>
  <si>
    <t>NATIONAL CAPITAL SESQUICENTENNIAL</t>
  </si>
  <si>
    <t>RAILROAD ENGINEERS</t>
  </si>
  <si>
    <t>KANSAS CITY, MO. CENTENARY</t>
  </si>
  <si>
    <t>BOY SCOUTS</t>
  </si>
  <si>
    <t>INDIANA TERRITORY</t>
  </si>
  <si>
    <t>CALIFORNIA STATEHOOD</t>
  </si>
  <si>
    <t>U.C.V.</t>
  </si>
  <si>
    <t>NEVADA CENTENNIAL</t>
  </si>
  <si>
    <t>LANDING OF CADILLAC</t>
  </si>
  <si>
    <t>COLORADO STATEHOOD</t>
  </si>
  <si>
    <t>AMERICAN CHEMICAL SOCIETY</t>
  </si>
  <si>
    <t>BATTLE OF BROOKLYN</t>
  </si>
  <si>
    <t>BETSY ROSS</t>
  </si>
  <si>
    <t>4-H CLUB</t>
  </si>
  <si>
    <t>B. &amp; O. RAILROAD</t>
  </si>
  <si>
    <t>A.A.A.</t>
  </si>
  <si>
    <t>NATO</t>
  </si>
  <si>
    <t>GRAND COULEE DAM</t>
  </si>
  <si>
    <t>LAFAYETTE</t>
  </si>
  <si>
    <t>MT. RUSHMORE MEMORIAL</t>
  </si>
  <si>
    <t>ENGINEERING CENTENNIAL</t>
  </si>
  <si>
    <t>SERVICE WOMEN</t>
  </si>
  <si>
    <t>GUTENBERG BIBLE</t>
  </si>
  <si>
    <t>NEWSPAPER BOYS</t>
  </si>
  <si>
    <t>NATIONAL GUARD</t>
  </si>
  <si>
    <t>OHIO STATEHOOD</t>
  </si>
  <si>
    <t>WASHINGTON TERRITORY</t>
  </si>
  <si>
    <t>OPENING OF JAPAN</t>
  </si>
  <si>
    <t>AMERICAN BAR ASSOC.</t>
  </si>
  <si>
    <t>SAGAMORE HILL</t>
  </si>
  <si>
    <t>FUTURE FARMERS</t>
  </si>
  <si>
    <t>TRUCKING INDUSTRY</t>
  </si>
  <si>
    <t>GENERAL PATTON</t>
  </si>
  <si>
    <t>NEW YORK CITY 300TH ANNIV.</t>
  </si>
  <si>
    <t>GADSDEN PURCHASE</t>
  </si>
  <si>
    <t>COLUMBIA UNIV. 200TH ANNIV.</t>
  </si>
  <si>
    <t>1030a</t>
  </si>
  <si>
    <t>LIBERTY ISSUE-FRANKLIN</t>
  </si>
  <si>
    <t>WET PRINTING</t>
  </si>
  <si>
    <t>LIBERTY ISSUE-WASHINGTON</t>
  </si>
  <si>
    <t>DRY PRINTING</t>
  </si>
  <si>
    <t>1031A</t>
  </si>
  <si>
    <t>LIBERTY ISSUE-GOVERNORS' PALACE</t>
  </si>
  <si>
    <t>MOUNT VERNON</t>
  </si>
  <si>
    <t>LIBERTY ISSUE-JEFFERSON</t>
  </si>
  <si>
    <t>LIBERTY ISSUE-BUNKER HILL</t>
  </si>
  <si>
    <t>1035e</t>
  </si>
  <si>
    <t>LIBERTY ISSUE-STATUE OF LIBERTY</t>
  </si>
  <si>
    <t>WET PRINTING-UNTAGGED</t>
  </si>
  <si>
    <t>LIBERTY ISSUE-LINCOLN</t>
  </si>
  <si>
    <t>DRY PRINTING-UNTAGGED</t>
  </si>
  <si>
    <t>LIBERTY ISSUE-THE HERMITAGE</t>
  </si>
  <si>
    <t>LIBERTY ISSUE-MONROE</t>
  </si>
  <si>
    <t>1039a</t>
  </si>
  <si>
    <t>LIBERTY ISSUE-T. ROOSEVELT</t>
  </si>
  <si>
    <t>LIBERTY ISSUE-WILSON</t>
  </si>
  <si>
    <t>FLAT PLATE-DRY PRINTING</t>
  </si>
  <si>
    <t>1041B</t>
  </si>
  <si>
    <t>ROTARY PRESS-DRY PRINTING</t>
  </si>
  <si>
    <t>DRY PRINTING-GIORI PRESS</t>
  </si>
  <si>
    <t>LIBERTY ISSUE-PERSHING</t>
  </si>
  <si>
    <t>LIBERTY ISSUE-THE ALAMO</t>
  </si>
  <si>
    <t>LIBERTY ISSUE-INDEPENDENCE HALL</t>
  </si>
  <si>
    <t>1044A</t>
  </si>
  <si>
    <t>LIBERTY ISSUE-B. HARRISON</t>
  </si>
  <si>
    <t>LIBERTY ISSUE-J. JAY</t>
  </si>
  <si>
    <t>LIBERTY ISSUE-MONTICELLO</t>
  </si>
  <si>
    <t>LIBERTY ISSUE-P. REVERE</t>
  </si>
  <si>
    <t>1049a</t>
  </si>
  <si>
    <t>LIBERTY ISSUE-R. E. LEE</t>
  </si>
  <si>
    <t>1050a</t>
  </si>
  <si>
    <t>LIBERTY ISSUE-J. MARSHALL</t>
  </si>
  <si>
    <t>1051a</t>
  </si>
  <si>
    <t>LIBERTY ISSUE-S. B. ANTHONY</t>
  </si>
  <si>
    <t>LIBERTY ISSUE-P. HENRY</t>
  </si>
  <si>
    <t>LIBERTY ISSUE-A. HAMILTON</t>
  </si>
  <si>
    <t>LIBERTY ISSUE-COIL</t>
  </si>
  <si>
    <t>SMALL HOLES-DRY PRINTING</t>
  </si>
  <si>
    <t>1054A</t>
  </si>
  <si>
    <t>LARGE HOLES-DRY PRINTING</t>
  </si>
  <si>
    <t>1059A</t>
  </si>
  <si>
    <t>DRY PRINTING-TAGGED-SHINY GUM</t>
  </si>
  <si>
    <t>NEBRASKA TERRITORY</t>
  </si>
  <si>
    <t>KANSAS TERRITORY</t>
  </si>
  <si>
    <t>GEORGE EASTMAN</t>
  </si>
  <si>
    <t>LEWIS AND CLARK</t>
  </si>
  <si>
    <t>PA. ACADEMY OF FINE ARTS</t>
  </si>
  <si>
    <t>LAND GRANT COLLEGES</t>
  </si>
  <si>
    <t>ROTARY INTERNATIONAL</t>
  </si>
  <si>
    <t>ARMED FORCES RESERVE</t>
  </si>
  <si>
    <t>NEW HAMPSHIRE</t>
  </si>
  <si>
    <t>SOO LOCKS</t>
  </si>
  <si>
    <t>ATOMS FOR PEACE</t>
  </si>
  <si>
    <t>FORT TICONDEROGA</t>
  </si>
  <si>
    <t>ANDREW W. MELLON</t>
  </si>
  <si>
    <t>BENJAMIN FRANKLIN</t>
  </si>
  <si>
    <t>BOOKER T. WASHINGTON</t>
  </si>
  <si>
    <t>FIPEX SOUVENIR SHEET</t>
  </si>
  <si>
    <t>FIPEX</t>
  </si>
  <si>
    <t>WILDLIFE CONS.-WILD TURKEY</t>
  </si>
  <si>
    <t>WILDLIFE CONS.-PRONGHORN ANTELOPE</t>
  </si>
  <si>
    <t>WILDLIFE CONS.-KING SALMON</t>
  </si>
  <si>
    <t>PURE FOOD AND DRUG LAWS</t>
  </si>
  <si>
    <t>WHEATLAND</t>
  </si>
  <si>
    <t>LABOR DAY</t>
  </si>
  <si>
    <t>NASSAU HALL</t>
  </si>
  <si>
    <t>DEVILS TOWER</t>
  </si>
  <si>
    <t>CHILDREN'S ISSUE</t>
  </si>
  <si>
    <t>ALEXANDER HAMILTON</t>
  </si>
  <si>
    <t>POLIO</t>
  </si>
  <si>
    <t>COAST AND GEODETIC SURVEY</t>
  </si>
  <si>
    <t>ARCHITECTS</t>
  </si>
  <si>
    <t>STEEL INDUSTRY</t>
  </si>
  <si>
    <t>INT'L NAVAL REVIEW</t>
  </si>
  <si>
    <t>OKLAHOMA STATEHOOD</t>
  </si>
  <si>
    <t>SCHOOL TEACHER'S</t>
  </si>
  <si>
    <t>FLAG-48 STAR</t>
  </si>
  <si>
    <t>SHIPBUILDING</t>
  </si>
  <si>
    <t>CHAMPION OF LIBERTY-MAGSAYSAY</t>
  </si>
  <si>
    <t>LAFAYETTE BICENTENARY</t>
  </si>
  <si>
    <t>WILDLIFE CONS.-WHOOPING CRANES</t>
  </si>
  <si>
    <t>RELIGIOUS FREEDOM</t>
  </si>
  <si>
    <t>GARDENING HORTICULTURE</t>
  </si>
  <si>
    <t>BRUSSELS EXHIBITION</t>
  </si>
  <si>
    <t>JAMES MONROE</t>
  </si>
  <si>
    <t>MINNESOTA STATEHOOD</t>
  </si>
  <si>
    <t>GEOPHYSICAL YEAR</t>
  </si>
  <si>
    <t>GUNSTON HALL</t>
  </si>
  <si>
    <t>MACKINAC BRIDGE</t>
  </si>
  <si>
    <t>CH. OF LIBERTY-BOLIVAR</t>
  </si>
  <si>
    <t>ATLANTIC CABLE</t>
  </si>
  <si>
    <t>LINCOLN SESQUICENTENNIAL</t>
  </si>
  <si>
    <t>CH. OF LIBERTY-KOSSUTH</t>
  </si>
  <si>
    <t>FREEDOM OF PRESS</t>
  </si>
  <si>
    <t>OVERLAND MAIL</t>
  </si>
  <si>
    <t>NOAH WEBSTER</t>
  </si>
  <si>
    <t>FOREST CONSERVATION</t>
  </si>
  <si>
    <t>FORT DUQUESNE</t>
  </si>
  <si>
    <t>OREGON STATEHOOD</t>
  </si>
  <si>
    <t>CH. OF LIBERTY-SAN MARTIN</t>
  </si>
  <si>
    <t>ARCTIC EXPLORATION</t>
  </si>
  <si>
    <t>WORLD PEACE THROUGH WORLD TRADE</t>
  </si>
  <si>
    <t>SILVER CENTENNIAL</t>
  </si>
  <si>
    <t>ST. LAWRENCE SEAWAY</t>
  </si>
  <si>
    <t>49 STAR FLAG</t>
  </si>
  <si>
    <t>SOIL CONSERVATION</t>
  </si>
  <si>
    <t>PETROLEUM INDUSTRY</t>
  </si>
  <si>
    <t>DENTAL HEALTH</t>
  </si>
  <si>
    <t>CH. OF LIBERTY-REUTER</t>
  </si>
  <si>
    <t>DR. EPHRAIM McDOWELL</t>
  </si>
  <si>
    <t>AMERICAN CREDO-WASHINGTON</t>
  </si>
  <si>
    <t>AMERICAN CREDO-FRANKLIN</t>
  </si>
  <si>
    <t>AMERICAN CREDO-JEFFERSON</t>
  </si>
  <si>
    <t>AMERICAN CREDO-KEY</t>
  </si>
  <si>
    <t>AMERICAN CREDO-LINCOLN</t>
  </si>
  <si>
    <t>AMERICAN CREDO-HENRY</t>
  </si>
  <si>
    <t>BOY SCOUT JUBILEE</t>
  </si>
  <si>
    <t>CH. OF LIBERTY-MASARYK</t>
  </si>
  <si>
    <t>WORLD REFUGEE YEAR</t>
  </si>
  <si>
    <t>WATER CONSERVATION</t>
  </si>
  <si>
    <t>SEATO</t>
  </si>
  <si>
    <t>AMERICAN WOMEN</t>
  </si>
  <si>
    <t>50 STAR FLAG</t>
  </si>
  <si>
    <t>PONY EXPRESS CENTENNIAL</t>
  </si>
  <si>
    <t>EMPLOY THE HANDICAPPED</t>
  </si>
  <si>
    <t>WORLD FORESTRY CONGRESS</t>
  </si>
  <si>
    <t>MEXICAN INDEPENDENCE</t>
  </si>
  <si>
    <t>U.S.-JAPAN TREATY</t>
  </si>
  <si>
    <t>CH. OF LIBERTY-PADEREWSKI</t>
  </si>
  <si>
    <t>ROBERT A. TAFT</t>
  </si>
  <si>
    <t>WHEELS OF FREEDOM</t>
  </si>
  <si>
    <t>BOYS CLUBS OF AMERICA</t>
  </si>
  <si>
    <t>1ST AUTOMATED P.O. IN U.S.</t>
  </si>
  <si>
    <t>CH. OF LIBERTY-MANNERHEIM</t>
  </si>
  <si>
    <t>CAMP FIRE GIRLS</t>
  </si>
  <si>
    <t>CH. OF LIBERTY-GARIBALDI</t>
  </si>
  <si>
    <t>WALTER F. GEORGE</t>
  </si>
  <si>
    <t>ANDREW CARNEGIE</t>
  </si>
  <si>
    <t>JOHN FOSTER DULLES</t>
  </si>
  <si>
    <t>ECHO I-COMMUNICATIONS FOR PEACE</t>
  </si>
  <si>
    <t>CH. OF LIBERTY-GANDHI</t>
  </si>
  <si>
    <t>RANGE CONSERVATION</t>
  </si>
  <si>
    <t>HORACE GREELEY</t>
  </si>
  <si>
    <t>CIVIL WAR CENTENNIAL</t>
  </si>
  <si>
    <t>KANSAS STATEHOOD</t>
  </si>
  <si>
    <t>SEN. GEORGE W. NORRIS</t>
  </si>
  <si>
    <t>NAVAL AVIATION</t>
  </si>
  <si>
    <t>WORKMEN'S COMPENSATION</t>
  </si>
  <si>
    <t>FREDERIC REMINGTON</t>
  </si>
  <si>
    <t>REPUBLIC OF CHINA</t>
  </si>
  <si>
    <t>NAISMITH-BASKETBALL</t>
  </si>
  <si>
    <t>NURSING</t>
  </si>
  <si>
    <t>NEW MEXICO STATEHOOD</t>
  </si>
  <si>
    <t>ARIZONA STATEHOOD</t>
  </si>
  <si>
    <t>PROJECT MERCURY</t>
  </si>
  <si>
    <t>MALARIA ERADICATION</t>
  </si>
  <si>
    <t>CHARLES EVANS HUGHES</t>
  </si>
  <si>
    <t>SEATTLE WORLD'S FAIR</t>
  </si>
  <si>
    <t>LOUISIANA STATEHOOD</t>
  </si>
  <si>
    <t>HOMESTEAD ACT CENTENARY</t>
  </si>
  <si>
    <t>GIRL SCOUTS</t>
  </si>
  <si>
    <t>SEN. BRIEN McMAHON</t>
  </si>
  <si>
    <t>APPRENTICESHIP</t>
  </si>
  <si>
    <t>SAM RAYBURN</t>
  </si>
  <si>
    <t>DAG HAMMARSKJOLD</t>
  </si>
  <si>
    <t>DAG HAMMARSKJOLD-INVERTED</t>
  </si>
  <si>
    <t>CHRISTMAS</t>
  </si>
  <si>
    <t>HIGHER EDUCATION</t>
  </si>
  <si>
    <t>WINSLOW HOMER</t>
  </si>
  <si>
    <t>FLAG OVER WHITE HOUSE</t>
  </si>
  <si>
    <t>ANDREW JACKSON</t>
  </si>
  <si>
    <t>GEORGE WASHINGTON</t>
  </si>
  <si>
    <t>ANDREW JACKSON-COIL</t>
  </si>
  <si>
    <t>UNTAGGED</t>
  </si>
  <si>
    <t>GEORGE WASHINGTON-COIL</t>
  </si>
  <si>
    <t>TAGGED</t>
  </si>
  <si>
    <t>CAROLINA CHARTER</t>
  </si>
  <si>
    <t>FOOD FOR PEACE</t>
  </si>
  <si>
    <t>WEST VIRGINIA STATEHOOD</t>
  </si>
  <si>
    <t>EMANCIPATION PROCLAMATION</t>
  </si>
  <si>
    <t>ALLIANCE FOR PROGRESS</t>
  </si>
  <si>
    <t>CORDELL HULL</t>
  </si>
  <si>
    <t>ELEANOR ROOSEVELT</t>
  </si>
  <si>
    <t>SCIENCE</t>
  </si>
  <si>
    <t>CITY MAIL DELIVERY</t>
  </si>
  <si>
    <t>JOHN JAMES AUDUBON</t>
  </si>
  <si>
    <t>SAM HOUSTON</t>
  </si>
  <si>
    <t>CHARLES M. RUSSELL</t>
  </si>
  <si>
    <t>NEW YORK WORLD'S FAIR</t>
  </si>
  <si>
    <t>JOHN MUIR</t>
  </si>
  <si>
    <t>KENNEDY MEMORIAL</t>
  </si>
  <si>
    <t>NEW JERSEY TERCENTENARY</t>
  </si>
  <si>
    <t>NEVADA STATEHOOD</t>
  </si>
  <si>
    <t>REGISTER &amp; VOTE</t>
  </si>
  <si>
    <t>SHAKESPEARE</t>
  </si>
  <si>
    <t>DOCTORS MAYO</t>
  </si>
  <si>
    <t>AMERICAN MUSIC</t>
  </si>
  <si>
    <t>HOMEMAKERS</t>
  </si>
  <si>
    <t>1254-57</t>
  </si>
  <si>
    <t>VERRAZANO NARROWS BRIDGE</t>
  </si>
  <si>
    <t>FINE ARTS</t>
  </si>
  <si>
    <t>AMATEUR RADIO</t>
  </si>
  <si>
    <t>BATTLE OF NEW ORLEANS</t>
  </si>
  <si>
    <t>PHYSICAL FITNESS-SOKOL</t>
  </si>
  <si>
    <t>CRUSADE AGAINST CANCER</t>
  </si>
  <si>
    <t>CHURCHILL MEMORIAL</t>
  </si>
  <si>
    <t>MAGNA CARTA</t>
  </si>
  <si>
    <t>INT'L COOPERATION YEAR</t>
  </si>
  <si>
    <t>SALVATION ARMY</t>
  </si>
  <si>
    <t>DANTE ALIGHIERI</t>
  </si>
  <si>
    <t>HERBERT HOOVER</t>
  </si>
  <si>
    <t>ROBERT FULTON</t>
  </si>
  <si>
    <t>FLORIDA SETTLEMENT</t>
  </si>
  <si>
    <t>TRAFFIC SAFETY</t>
  </si>
  <si>
    <t>JOHN SINGLETON COPLEY</t>
  </si>
  <si>
    <t>INT'L TELECOMMUNICATIONS UNION</t>
  </si>
  <si>
    <t>ADLAI STEVENSON</t>
  </si>
  <si>
    <t>PROMINENT AMERICANS</t>
  </si>
  <si>
    <t>1283B</t>
  </si>
  <si>
    <t>1286A</t>
  </si>
  <si>
    <t>d.</t>
  </si>
  <si>
    <t>PROMINENT AMERICANS-COIL</t>
  </si>
  <si>
    <t>1304C</t>
  </si>
  <si>
    <t>1305E</t>
  </si>
  <si>
    <t>i.</t>
  </si>
  <si>
    <t>1305C</t>
  </si>
  <si>
    <t>MIGRATORY BIRD</t>
  </si>
  <si>
    <t>HUMANE TREATMENT OF ANIMALS</t>
  </si>
  <si>
    <t>INDIANA STATEHOOD</t>
  </si>
  <si>
    <t>AMERICAN CIRCUS</t>
  </si>
  <si>
    <t xml:space="preserve">SIPEX </t>
  </si>
  <si>
    <t>SIPEX  S.S.</t>
  </si>
  <si>
    <t>BILL OF RIGHTS</t>
  </si>
  <si>
    <t>POLISH MILLENIUM</t>
  </si>
  <si>
    <t>NATIONAL PARK SERVICE</t>
  </si>
  <si>
    <t>MARINE CORPS RESERVE</t>
  </si>
  <si>
    <t>GEN'L FED. OF WOMEN'S CLUBS</t>
  </si>
  <si>
    <t>JOHNNY APPLESEED</t>
  </si>
  <si>
    <t>BEAUTIFICATION OF AMERICA</t>
  </si>
  <si>
    <t>GREAT RIVER ROAD</t>
  </si>
  <si>
    <t>SAVINGS BOND-SERVICEMEN</t>
  </si>
  <si>
    <t>MARY CASSATT</t>
  </si>
  <si>
    <t>NATIONAL GRANGE</t>
  </si>
  <si>
    <t>CANADA CENTENARY</t>
  </si>
  <si>
    <t>ERIE CANAL</t>
  </si>
  <si>
    <t>SEARCH FOR PEACE-LIONS</t>
  </si>
  <si>
    <t>HENRY DAVID THOREAU</t>
  </si>
  <si>
    <t>NEBRASKA STATEHOOD</t>
  </si>
  <si>
    <t>VOICE OF AMERICA</t>
  </si>
  <si>
    <t>DAVY CROCKETT</t>
  </si>
  <si>
    <t>1331-32</t>
  </si>
  <si>
    <t>ACCOMPLISHMENTS IN SPACE</t>
  </si>
  <si>
    <t>URBAN PLANNING</t>
  </si>
  <si>
    <t>FINNISH INDEPENDENCE</t>
  </si>
  <si>
    <t>THOMAS EAKINS</t>
  </si>
  <si>
    <t>MISSISSIPPI STATEHOOD</t>
  </si>
  <si>
    <t>FLAG AND WHITE HOUSE</t>
  </si>
  <si>
    <t>1338A</t>
  </si>
  <si>
    <t>FLAG AND WHITE HOUSE-COIL</t>
  </si>
  <si>
    <t>1338D</t>
  </si>
  <si>
    <t>1338F</t>
  </si>
  <si>
    <t>1338G</t>
  </si>
  <si>
    <t>ILLINOIS STATEHOOD</t>
  </si>
  <si>
    <t>HEMISFAIR '68</t>
  </si>
  <si>
    <t>AIRLIFT</t>
  </si>
  <si>
    <t>SUPPORT OUR YOUTH-ELKS</t>
  </si>
  <si>
    <t>LAW AND ORDER</t>
  </si>
  <si>
    <t>REGISTER AND VOTE</t>
  </si>
  <si>
    <t>1345-54</t>
  </si>
  <si>
    <t>HISTORIC FLAGS</t>
  </si>
  <si>
    <t>WALT DISNEY</t>
  </si>
  <si>
    <t>FATHER MARQUETTE</t>
  </si>
  <si>
    <t>DANIEL BOONE</t>
  </si>
  <si>
    <t>ARKANSAS RIVER NAVIGATION</t>
  </si>
  <si>
    <t>LEIF ERIKSON</t>
  </si>
  <si>
    <t>CHEROKEE STRIP</t>
  </si>
  <si>
    <t>JOHN TRUMBULL</t>
  </si>
  <si>
    <t>WATERFOWL CONSERVATION</t>
  </si>
  <si>
    <t>1365-68</t>
  </si>
  <si>
    <t>AMERICAN LEGION 50TH ANNIV.</t>
  </si>
  <si>
    <t>GRANDMA MOSES</t>
  </si>
  <si>
    <t>APOLLO 8</t>
  </si>
  <si>
    <t>W. C. HANDY</t>
  </si>
  <si>
    <t>CALIFORNIA SETTLEMENT</t>
  </si>
  <si>
    <t>JOHN WESLEY POWELL</t>
  </si>
  <si>
    <t>ALABAMA STATEHOOD</t>
  </si>
  <si>
    <t>1376-79</t>
  </si>
  <si>
    <t>BOTANICAL CONGRESS</t>
  </si>
  <si>
    <t>DARTMOUTH COLLEGE</t>
  </si>
  <si>
    <t>PROFESSIONAL BASEBALL</t>
  </si>
  <si>
    <t>INTERCOLLEGIATE FOOTBALL</t>
  </si>
  <si>
    <t>DWIGHT D. EISENHOWER</t>
  </si>
  <si>
    <t>PRECANCEL-ATLANTA,GA</t>
  </si>
  <si>
    <t>PRECANCEL-BALTIMORE, MD</t>
  </si>
  <si>
    <t>PRECANCEL-NEW HAVEN, CT</t>
  </si>
  <si>
    <t>PRECANCEL-MEMPHIS, TN</t>
  </si>
  <si>
    <t>HOPE FOR CRIPPLED CHILDREN</t>
  </si>
  <si>
    <t>WILLIAM M. HARNETT</t>
  </si>
  <si>
    <t>1387-90</t>
  </si>
  <si>
    <t>NATURAL HISTORY</t>
  </si>
  <si>
    <t>MAINE STATEHOOD</t>
  </si>
  <si>
    <t>WILDLIFE CONSERVATION</t>
  </si>
  <si>
    <t>1393D</t>
  </si>
  <si>
    <t>U. S. POSTAL SERVICE EMBLEM</t>
  </si>
  <si>
    <t>EDGAR LEE MASTERS</t>
  </si>
  <si>
    <t>WOMAN SUFFRAGE</t>
  </si>
  <si>
    <t>SOUTH CAROLINA</t>
  </si>
  <si>
    <t>STONE MOUNTAIN MEMORIAL</t>
  </si>
  <si>
    <t>FORT SNELLING</t>
  </si>
  <si>
    <t>1410-13</t>
  </si>
  <si>
    <t>ANTI-POLLUTION</t>
  </si>
  <si>
    <t>PRECANCELED</t>
  </si>
  <si>
    <t>1415-18</t>
  </si>
  <si>
    <t>c.</t>
  </si>
  <si>
    <t>UNITED NATIONS 25TH ANNIV.</t>
  </si>
  <si>
    <t>LANDING OF THE PILGRIMS</t>
  </si>
  <si>
    <t>1421-22</t>
  </si>
  <si>
    <t>DISABLED AM. VETS &amp; SERVICEMEN</t>
  </si>
  <si>
    <t>AMERICAN WOOL</t>
  </si>
  <si>
    <t>GEN. DOUGLAS MacARTHUR</t>
  </si>
  <si>
    <t>BLOOD DONOR</t>
  </si>
  <si>
    <t>MISSOURI STATEHOOD</t>
  </si>
  <si>
    <t>1427-30</t>
  </si>
  <si>
    <t>ANTARCTIC TREATY</t>
  </si>
  <si>
    <t>AMERICAN REVOLUTION BICENTENNIAL</t>
  </si>
  <si>
    <t>JOHN SLOAN</t>
  </si>
  <si>
    <t>1434-35</t>
  </si>
  <si>
    <t>SPACE ACHIEVEMENT DECADE</t>
  </si>
  <si>
    <t>EMILY DICKINSON</t>
  </si>
  <si>
    <t>SAN JUAN</t>
  </si>
  <si>
    <t>PREVENT DRUG ABUSE</t>
  </si>
  <si>
    <t>CARE</t>
  </si>
  <si>
    <t>1440-43</t>
  </si>
  <si>
    <t>HISTORIC PRESERVATION</t>
  </si>
  <si>
    <t>SIDNEY LANIER</t>
  </si>
  <si>
    <t>PEACE CORPS</t>
  </si>
  <si>
    <t>1448-51</t>
  </si>
  <si>
    <t>NATIONAL PARKS CENTENNIAL</t>
  </si>
  <si>
    <t>FAMILY PLANNING</t>
  </si>
  <si>
    <t>1456-59</t>
  </si>
  <si>
    <t>AMERICAN BICENTENNIAL</t>
  </si>
  <si>
    <t>PTA 75TH ANNIV.</t>
  </si>
  <si>
    <t>1464-67</t>
  </si>
  <si>
    <t>MAIL ORDER BUSINESS</t>
  </si>
  <si>
    <t>OSTEOPATHIC MEDICINE</t>
  </si>
  <si>
    <t>TOM SAWYER</t>
  </si>
  <si>
    <t>PHARMACY</t>
  </si>
  <si>
    <t>STAMP COLLECTING</t>
  </si>
  <si>
    <t>LOVE</t>
  </si>
  <si>
    <t>1480-83</t>
  </si>
  <si>
    <t>AMERICAN ARTS-GERSHWIN</t>
  </si>
  <si>
    <t>AMERICAN ARTS-JEFFERS</t>
  </si>
  <si>
    <t>AMERICAN ARTS-TANNER</t>
  </si>
  <si>
    <t>AMERICAN ARTS-CATHER</t>
  </si>
  <si>
    <t>COPERNICUS</t>
  </si>
  <si>
    <t>1489-98</t>
  </si>
  <si>
    <t>POSTAL SERVICE EMPLOYEES</t>
  </si>
  <si>
    <t>PLATE # SELVAGE ATTACHED</t>
  </si>
  <si>
    <t>HARRY S. TRUMAN</t>
  </si>
  <si>
    <t>ELECTRONICS PROGRESS</t>
  </si>
  <si>
    <t>LYNDON B. JOHNSON</t>
  </si>
  <si>
    <t>RURAL AMERICA</t>
  </si>
  <si>
    <t>FLAGS</t>
  </si>
  <si>
    <t>JEFFERSON MEMORIAL</t>
  </si>
  <si>
    <t>ZIP CODE</t>
  </si>
  <si>
    <t>LIBERTY BELL-COIL</t>
  </si>
  <si>
    <t>FLAGS COIL</t>
  </si>
  <si>
    <t>JEFFERSON MEMORIAL COIL</t>
  </si>
  <si>
    <t>VFW</t>
  </si>
  <si>
    <t>ROBERT FROST</t>
  </si>
  <si>
    <t>EXPO '74 WORLD'S FAIR</t>
  </si>
  <si>
    <t>HORSE RACING</t>
  </si>
  <si>
    <t>SKYLAB</t>
  </si>
  <si>
    <t>1530-37</t>
  </si>
  <si>
    <t>UNIVERSAL POSTAL UNION</t>
  </si>
  <si>
    <t>1538-41</t>
  </si>
  <si>
    <t>MINERAL HERITAGE</t>
  </si>
  <si>
    <t>KENTUCKY SETTLEMENT</t>
  </si>
  <si>
    <t>1543-46</t>
  </si>
  <si>
    <t>ENERGY CONSERVATION</t>
  </si>
  <si>
    <t>LEGEND OF SLEEPY HOLLOW</t>
  </si>
  <si>
    <t>RETARDED CHILDREN</t>
  </si>
  <si>
    <t>AMERICAN ARTS-WEST</t>
  </si>
  <si>
    <t>AMERICAN ARTS-DUNBAR</t>
  </si>
  <si>
    <t>AMERICAN ARTS-GRIFFITH</t>
  </si>
  <si>
    <t>SPACE ISSUES-PIONEER/JUPITER</t>
  </si>
  <si>
    <t>SPACE ISSUES-MARINER, VENUS/MERCURY</t>
  </si>
  <si>
    <t>COLLECTIVE BARGAINING</t>
  </si>
  <si>
    <t>LEXINGTON-CONCORD BATTLE</t>
  </si>
  <si>
    <t>BUNKER HILL BATTLE</t>
  </si>
  <si>
    <t>1565-68</t>
  </si>
  <si>
    <t>MILITARY UNIFORMS</t>
  </si>
  <si>
    <t>1569-70</t>
  </si>
  <si>
    <t>APOLLO SOYUZ</t>
  </si>
  <si>
    <t>INT'L WOMEN'S YEAR</t>
  </si>
  <si>
    <t>1572-75</t>
  </si>
  <si>
    <t>U.S. POSTAL SERVICE BICENTENNIAL</t>
  </si>
  <si>
    <t>WORLD PEACE THROUGH LAW</t>
  </si>
  <si>
    <t>1577-78</t>
  </si>
  <si>
    <t>BANKING AND COMMERCE</t>
  </si>
  <si>
    <t>PERF. 11.2</t>
  </si>
  <si>
    <t>PERF. 10.9</t>
  </si>
  <si>
    <t>AMERICANA</t>
  </si>
  <si>
    <t>BULL'S EYE PERF.</t>
  </si>
  <si>
    <t>LINE PERFORATED</t>
  </si>
  <si>
    <t>PLATE #39086 ATTACHED</t>
  </si>
  <si>
    <t>PLATE #39173 ATTACHED</t>
  </si>
  <si>
    <t>AMERICANA-COIL</t>
  </si>
  <si>
    <t>1615C</t>
  </si>
  <si>
    <t>1618C</t>
  </si>
  <si>
    <t>BLOCK TAGGED</t>
  </si>
  <si>
    <t>FLAG/INDEPENDENCE HALL</t>
  </si>
  <si>
    <t>PERF. 11 X 10-1/2</t>
  </si>
  <si>
    <t>PERF. 11</t>
  </si>
  <si>
    <t>FLAG/INDEPENDENCE HALL-COIL</t>
  </si>
  <si>
    <t>1629-31</t>
  </si>
  <si>
    <t>INTERPHIL</t>
  </si>
  <si>
    <t>TELEPHONE CENTENNIAL</t>
  </si>
  <si>
    <t>COMMERCIAL AVIATION</t>
  </si>
  <si>
    <t>CHEMISTRY</t>
  </si>
  <si>
    <t>AMERICAN BICENTENNIAL S. S.</t>
  </si>
  <si>
    <t>1691-94</t>
  </si>
  <si>
    <t>DECLARATION OF INDEPENDENCE</t>
  </si>
  <si>
    <t>1695-98</t>
  </si>
  <si>
    <t>CLARA MAAS</t>
  </si>
  <si>
    <t>ADOLPH S. OCHS</t>
  </si>
  <si>
    <t>WASHINGTON AT PRINCETON</t>
  </si>
  <si>
    <t>SOUND RECORDING</t>
  </si>
  <si>
    <t>1706-09</t>
  </si>
  <si>
    <t>PUEBLO POTTERY</t>
  </si>
  <si>
    <t>LINDBERGH FLIGHT</t>
  </si>
  <si>
    <t>1712-15</t>
  </si>
  <si>
    <t>BUTTERFLY</t>
  </si>
  <si>
    <t>MARQUIS DE LAFAYETTE</t>
  </si>
  <si>
    <t>1717-20</t>
  </si>
  <si>
    <t>SKILLED HANDS FOR INDEPENDENCE</t>
  </si>
  <si>
    <t>PEACE BRIDGE</t>
  </si>
  <si>
    <t>BATTLE OF ORISKANY</t>
  </si>
  <si>
    <t>1723-24</t>
  </si>
  <si>
    <t>ENERGY</t>
  </si>
  <si>
    <t>ALTA CALIFORNIA</t>
  </si>
  <si>
    <t>ARTICLES OF CONFEDERATION</t>
  </si>
  <si>
    <t>TALKING PICTURES</t>
  </si>
  <si>
    <t>SURRENDER AT SARATOGA</t>
  </si>
  <si>
    <t>CARL SANDBURG</t>
  </si>
  <si>
    <t>1732-33</t>
  </si>
  <si>
    <t>CAPTAIN COOK</t>
  </si>
  <si>
    <t>INDIAN HEAD PENNY</t>
  </si>
  <si>
    <t>A STAMP</t>
  </si>
  <si>
    <t>A STAMP-COIL</t>
  </si>
  <si>
    <t>HARRIET TUBMAN</t>
  </si>
  <si>
    <t>1745-48</t>
  </si>
  <si>
    <t>QUILTS</t>
  </si>
  <si>
    <t>1749-52</t>
  </si>
  <si>
    <t>AMERICAN DANCE</t>
  </si>
  <si>
    <t>FRENCH ALLIANCE</t>
  </si>
  <si>
    <t>EARLY CANCER DETECTION</t>
  </si>
  <si>
    <t>JIMMIE RODGERS</t>
  </si>
  <si>
    <t>GEORGE M. COHAN</t>
  </si>
  <si>
    <t>CAPEX S. S.</t>
  </si>
  <si>
    <t>PHOTOGRAPHY</t>
  </si>
  <si>
    <t>VIKING MISSION TO MARS</t>
  </si>
  <si>
    <t>1760-63</t>
  </si>
  <si>
    <t>AMERICAN OWLS</t>
  </si>
  <si>
    <t>1764-67</t>
  </si>
  <si>
    <t>AMERICAN TREES</t>
  </si>
  <si>
    <t>ROBERT F. KENNEDY</t>
  </si>
  <si>
    <t>MARTIN LUTHER KING, JR.</t>
  </si>
  <si>
    <t>INT'L YEAR OF THE CHILD</t>
  </si>
  <si>
    <t>JOHN STEINBECK</t>
  </si>
  <si>
    <t>ALBERT EINSTEIN</t>
  </si>
  <si>
    <t>1775-78</t>
  </si>
  <si>
    <t>PENNSYLVANIA TOLEWARE</t>
  </si>
  <si>
    <t>1779-82</t>
  </si>
  <si>
    <t>AMERICAN ARCHITECTURE</t>
  </si>
  <si>
    <t>1783-86</t>
  </si>
  <si>
    <t>ENDANGERED FLORA</t>
  </si>
  <si>
    <t>SEEING EYE DOGS</t>
  </si>
  <si>
    <t>SPECIAL OLYMPICS</t>
  </si>
  <si>
    <t>JOHN PAUL JONES</t>
  </si>
  <si>
    <t>PERF. 11 X 12</t>
  </si>
  <si>
    <t>1791-94</t>
  </si>
  <si>
    <t>1795-98</t>
  </si>
  <si>
    <t>PERF 11 X 10.5</t>
  </si>
  <si>
    <t>C.</t>
  </si>
  <si>
    <t>PERF 11</t>
  </si>
  <si>
    <t>VIETNAM VETERANS</t>
  </si>
  <si>
    <t>W. C. FIELDS</t>
  </si>
  <si>
    <t>BENJAMIN BANNEKER</t>
  </si>
  <si>
    <t>1805-1810</t>
  </si>
  <si>
    <t>NAT'L LETTER WRITING WEEK</t>
  </si>
  <si>
    <t>B STAMP</t>
  </si>
  <si>
    <t>B STAMP-COIL</t>
  </si>
  <si>
    <t>FRANCES PERKINS</t>
  </si>
  <si>
    <t>DOLLEY MADISON</t>
  </si>
  <si>
    <t>EMILY BISSELL</t>
  </si>
  <si>
    <t>HELEN KELLER</t>
  </si>
  <si>
    <t>VETERANS ADMINISTRATION</t>
  </si>
  <si>
    <t>BERNARDO DE GALVEZ</t>
  </si>
  <si>
    <t>1827-30</t>
  </si>
  <si>
    <t>CORAL REEFS</t>
  </si>
  <si>
    <t>ORGANIZED LABOR</t>
  </si>
  <si>
    <t>EDITH WHARTON</t>
  </si>
  <si>
    <t>EDUCATION</t>
  </si>
  <si>
    <t>1834-37</t>
  </si>
  <si>
    <t>PACIFIC NORTHWEST INDIAN MASKS</t>
  </si>
  <si>
    <t>1838-41</t>
  </si>
  <si>
    <t>GREAT AMERICANS</t>
  </si>
  <si>
    <t>PERF. 10.8</t>
  </si>
  <si>
    <t>PERF. 11-SMALL BLOCK TAGGING</t>
  </si>
  <si>
    <t>PERF. 11.2-LARGE BLOCK TAGGING</t>
  </si>
  <si>
    <t>PERF. 11.2-PREPHOSPHORED PAPER</t>
  </si>
  <si>
    <t>PERF.11</t>
  </si>
  <si>
    <t>PERF. 11-OVERALL TAGGING</t>
  </si>
  <si>
    <t>PERF. 11.2-BLOCK TAGGING</t>
  </si>
  <si>
    <t>EVERETT DIRKSEN</t>
  </si>
  <si>
    <t>WHITNEY MOORE YOUNG, JR.</t>
  </si>
  <si>
    <t>1876-79</t>
  </si>
  <si>
    <t>FLOWERS</t>
  </si>
  <si>
    <t>FLAG AND ANTHEM</t>
  </si>
  <si>
    <t>FLAG AND ANTHEM-COIL</t>
  </si>
  <si>
    <t>FLAG OVER SUPREME COURT</t>
  </si>
  <si>
    <t>e.</t>
  </si>
  <si>
    <t>FLAG/SUPREME COURT-COIL</t>
  </si>
  <si>
    <t>TRANSPORTATION</t>
  </si>
  <si>
    <t>1897A</t>
  </si>
  <si>
    <t>1898A</t>
  </si>
  <si>
    <t>EAGLE AND MOON</t>
  </si>
  <si>
    <t>AMERICAN RED CROSS</t>
  </si>
  <si>
    <t>SAVINGS &amp; LOAN</t>
  </si>
  <si>
    <t>1912-1919</t>
  </si>
  <si>
    <t>SPACE ACHIEVEMENT</t>
  </si>
  <si>
    <t>PROFESSIONAL MANAGEMENT</t>
  </si>
  <si>
    <t>1921-24</t>
  </si>
  <si>
    <t>PRESERVATION OF WILDLIFE HABITATS</t>
  </si>
  <si>
    <t>INT'L YEAR OF THE DISABLED</t>
  </si>
  <si>
    <t>EDNA ST. VINCENT MILLAY</t>
  </si>
  <si>
    <t>ALCOHOLISM</t>
  </si>
  <si>
    <t>1928-31</t>
  </si>
  <si>
    <t>BABE ZAHARIAS</t>
  </si>
  <si>
    <t>BOBBY JONES</t>
  </si>
  <si>
    <t>JAMES HOBAN</t>
  </si>
  <si>
    <t>1937-38</t>
  </si>
  <si>
    <t>BATTLES OF YORKTOWN/VA. CAPES</t>
  </si>
  <si>
    <t>JOHN HANSON</t>
  </si>
  <si>
    <t>1942-45</t>
  </si>
  <si>
    <t>DESERT PLANTS</t>
  </si>
  <si>
    <t>C STAMP</t>
  </si>
  <si>
    <t>C STAMP COIL</t>
  </si>
  <si>
    <t>FRANKLIN DELANO ROOSEVELT</t>
  </si>
  <si>
    <t>U.S.-NETHERLANDS</t>
  </si>
  <si>
    <t>LIBRARY OF CONGRESS</t>
  </si>
  <si>
    <t>CONSUMER EDUCATION-COIL</t>
  </si>
  <si>
    <t>2006-09</t>
  </si>
  <si>
    <t>KNOXVILLE WORLD'S FAIR</t>
  </si>
  <si>
    <t>HORATIO ALGER</t>
  </si>
  <si>
    <t>AGING TOGETHER</t>
  </si>
  <si>
    <t>THE BARRYMORES</t>
  </si>
  <si>
    <t>WOMEN'S RIGHTS-MARY WALKER</t>
  </si>
  <si>
    <t>INT'L PEACE GARDEN</t>
  </si>
  <si>
    <t>AMERICA'S LIBRARIES</t>
  </si>
  <si>
    <t>JACKIE ROBINSON</t>
  </si>
  <si>
    <t>TUORO SYNAGOGUE</t>
  </si>
  <si>
    <t>WOLF TRAP FARM PARK</t>
  </si>
  <si>
    <t>2019-22</t>
  </si>
  <si>
    <t>FRANCIS OF ASSISI</t>
  </si>
  <si>
    <t>PONCE DE LEON</t>
  </si>
  <si>
    <t>2027-30</t>
  </si>
  <si>
    <t>SCIENCE &amp; INDUSTRY</t>
  </si>
  <si>
    <t>2032-35</t>
  </si>
  <si>
    <t>BALLOONS</t>
  </si>
  <si>
    <t>U.S.-SWEDEN</t>
  </si>
  <si>
    <t>CCC-50TH ANNIV.</t>
  </si>
  <si>
    <t>JOSEPH PRIESTLY</t>
  </si>
  <si>
    <t>VOLUNTARISM</t>
  </si>
  <si>
    <t>U.S.-GERMANY</t>
  </si>
  <si>
    <t>BROOKLYN BRIDGE</t>
  </si>
  <si>
    <t>TVA</t>
  </si>
  <si>
    <t>PHYSICAL FITNESS</t>
  </si>
  <si>
    <t>SCOTT JOPLIN</t>
  </si>
  <si>
    <t>MEDAL OF HONOR</t>
  </si>
  <si>
    <t>BABE RUTH</t>
  </si>
  <si>
    <t>NATHANIEL HAWTHORNE</t>
  </si>
  <si>
    <t>2048-51</t>
  </si>
  <si>
    <t>LOS ANGELES OLYMPICS</t>
  </si>
  <si>
    <t>SIGNING OF TREATY OF PARIS</t>
  </si>
  <si>
    <t>CIVIL SERVICE</t>
  </si>
  <si>
    <t>METROPOLITAN OPERA</t>
  </si>
  <si>
    <t>2055-58</t>
  </si>
  <si>
    <t>AMERICAN INVENTORS</t>
  </si>
  <si>
    <t>2059-62</t>
  </si>
  <si>
    <t>STREET CARS</t>
  </si>
  <si>
    <t>MARTIN LUTHER</t>
  </si>
  <si>
    <t>ALASKA STATEHOOD</t>
  </si>
  <si>
    <t>2067-70</t>
  </si>
  <si>
    <t>WINTER OLYMPIC GAMES</t>
  </si>
  <si>
    <t>FDIC-50TH ANNIV.</t>
  </si>
  <si>
    <t>CARTER G. WOODSON</t>
  </si>
  <si>
    <t>SOIL &amp; WATER CONSERVATION</t>
  </si>
  <si>
    <t>CREDIT UNION ACT-50TH ANNIV.</t>
  </si>
  <si>
    <t>2076-79</t>
  </si>
  <si>
    <t>ORCHIDS</t>
  </si>
  <si>
    <t>HAWAII STATEHOOD</t>
  </si>
  <si>
    <t>NATIONAL ARCHIVES-50TH ANNIV.</t>
  </si>
  <si>
    <t>2082-85</t>
  </si>
  <si>
    <t>LOS ANGELES SUMMER OLYMPICS</t>
  </si>
  <si>
    <t>LOUISIANA WORLD EXPOSITION</t>
  </si>
  <si>
    <t>HEALTH RESEARCH</t>
  </si>
  <si>
    <t>DOUGLAS FAIRBANKS</t>
  </si>
  <si>
    <t>JIM THORPE</t>
  </si>
  <si>
    <t>JOHN McCORMACK</t>
  </si>
  <si>
    <t>ST. LAWRENCE SEAWAY-25TH ANNIV.</t>
  </si>
  <si>
    <t>WATERFOWL PRESERVATION ACT</t>
  </si>
  <si>
    <t>ROANOKE VOYAGES</t>
  </si>
  <si>
    <t>HERMAN MELVILLE</t>
  </si>
  <si>
    <t>HORACE MOSES</t>
  </si>
  <si>
    <t>SMOKEY THE BEAR</t>
  </si>
  <si>
    <t>ROBERTO CLEMENTE</t>
  </si>
  <si>
    <t>2098-2101</t>
  </si>
  <si>
    <t>DOGS</t>
  </si>
  <si>
    <t>CRIME PREVENTION</t>
  </si>
  <si>
    <t>HISPANIC AMERICANS</t>
  </si>
  <si>
    <t>FAMILY UNITY</t>
  </si>
  <si>
    <t>NATION OF READERS</t>
  </si>
  <si>
    <t>VIETNAM VETERANS' MEMORIAL</t>
  </si>
  <si>
    <t>JEROME KERN</t>
  </si>
  <si>
    <t>D STAMP</t>
  </si>
  <si>
    <t>D STAMP COIL</t>
  </si>
  <si>
    <t>FLAG OVER CAPITOL</t>
  </si>
  <si>
    <t>FLAG OVER CAPITOL-COIL</t>
  </si>
  <si>
    <t>INSCRIBED "T" AT BOTTOM</t>
  </si>
  <si>
    <t>MARY MCLEOD BETHUNE</t>
  </si>
  <si>
    <t>2138-41</t>
  </si>
  <si>
    <t>DUCK DECOYS</t>
  </si>
  <si>
    <t>WINTER SPECIAL OLYMPICS</t>
  </si>
  <si>
    <t>R.E.A.</t>
  </si>
  <si>
    <t>AMERIPEX '86</t>
  </si>
  <si>
    <t>ABIGAIL ADAMS</t>
  </si>
  <si>
    <t>FREDERIC AUGUSTE BARTHOLDI</t>
  </si>
  <si>
    <t>G WASHINGTON/WASHINGTON MON-COIL</t>
  </si>
  <si>
    <t>SEALED ENVELOPES-COIL</t>
  </si>
  <si>
    <t>KOREAN WAR VETERANS</t>
  </si>
  <si>
    <t>S. S. ACT-50TH ANNIV.</t>
  </si>
  <si>
    <t>WWI VETERANS</t>
  </si>
  <si>
    <t>2155-58</t>
  </si>
  <si>
    <t>HORSES</t>
  </si>
  <si>
    <t>PUBLIC EDUCATION IN AMERICA</t>
  </si>
  <si>
    <t>2160-63</t>
  </si>
  <si>
    <t>INT'L YOUTH YEAR</t>
  </si>
  <si>
    <t>HELP END HUNGER</t>
  </si>
  <si>
    <t>ARKANSAS STATEHOOD</t>
  </si>
  <si>
    <t>GREAT AMERICANS-BLACK</t>
  </si>
  <si>
    <t>GREAT AMERICANS-MARIN</t>
  </si>
  <si>
    <t>LAKE-BLOCK TAGGED</t>
  </si>
  <si>
    <t>LAKE-OVERALL TAGGED</t>
  </si>
  <si>
    <t>CARMINE-OVERALL TAGGED</t>
  </si>
  <si>
    <t>PREPHOSPHORED UNCOATED PAPER-SHINY GUM</t>
  </si>
  <si>
    <t>DULL GUM</t>
  </si>
  <si>
    <t>SHINY GUM</t>
  </si>
  <si>
    <t>PHOSPHORED COATED PAPER-DULL GUM</t>
  </si>
  <si>
    <t>PHOSPHORED UNCOATED PAPER-SHINY GUM</t>
  </si>
  <si>
    <t>PHOSPHORED PAPER</t>
  </si>
  <si>
    <t>SOJOURNER TRUTH</t>
  </si>
  <si>
    <t>REPUBLIC OF TEXAS</t>
  </si>
  <si>
    <t>PUBLIC HOSPITALS</t>
  </si>
  <si>
    <t>DUKE ELLINGTON</t>
  </si>
  <si>
    <t xml:space="preserve">AMERIPEX PRESIDENTIAL S. S. </t>
  </si>
  <si>
    <t>2220-23</t>
  </si>
  <si>
    <t>ARCTIC EXPLORERS</t>
  </si>
  <si>
    <t>2235-38</t>
  </si>
  <si>
    <t>NAVAJO ART</t>
  </si>
  <si>
    <t>T. S. ELIOT</t>
  </si>
  <si>
    <t>2240-43</t>
  </si>
  <si>
    <t>WOODCARVED FIGURINES</t>
  </si>
  <si>
    <t>MICHIGAN STATEHOOD</t>
  </si>
  <si>
    <t>PAN AMERICAN GAMES</t>
  </si>
  <si>
    <t>JEAN BAPTISTE du SABLE</t>
  </si>
  <si>
    <t>ENRICO CARUSO</t>
  </si>
  <si>
    <t>GIRL SCOUTS-75TH ANNIV.</t>
  </si>
  <si>
    <t>UNITED WAY-100TH ANNIV.</t>
  </si>
  <si>
    <t>FLAG/FIREWORKS</t>
  </si>
  <si>
    <t>E STAMP</t>
  </si>
  <si>
    <t>FLAG/CLOUDS</t>
  </si>
  <si>
    <t>E STAMP COIL</t>
  </si>
  <si>
    <t>FLAG/YOSEMITE-COIL</t>
  </si>
  <si>
    <t>PRE-PHOSPHORED PAPER</t>
  </si>
  <si>
    <t>HONEYBEE-COIL</t>
  </si>
  <si>
    <t>RATIFICATION OF CONSTITUTION</t>
  </si>
  <si>
    <t>U.S.-MOROCCO</t>
  </si>
  <si>
    <t>WILLIAM FAULKNER</t>
  </si>
  <si>
    <t>2351-54</t>
  </si>
  <si>
    <t>LACEMAKING</t>
  </si>
  <si>
    <t>SIGNING OF THE CONSTITUTION</t>
  </si>
  <si>
    <t>C. P. A.</t>
  </si>
  <si>
    <t>WINTER OLYMPICS-CALGARY</t>
  </si>
  <si>
    <t>AUSTRALIA BICENTENNIAL</t>
  </si>
  <si>
    <t>JAMES WELDON JOHNSON</t>
  </si>
  <si>
    <t>2372-75</t>
  </si>
  <si>
    <t>CATS</t>
  </si>
  <si>
    <t>KNUTE ROCKNE</t>
  </si>
  <si>
    <t>FRANCIS OUIMET</t>
  </si>
  <si>
    <t>SUMMER OLYMPICS-SEOUL</t>
  </si>
  <si>
    <t>2386-89</t>
  </si>
  <si>
    <t>ANTARCTIC EXPLORERS</t>
  </si>
  <si>
    <t>2390-93</t>
  </si>
  <si>
    <t>CAROUSEL ANIMALS</t>
  </si>
  <si>
    <t>MONTANA CENTENARY</t>
  </si>
  <si>
    <t>ASA PHILIP RANDOLPH</t>
  </si>
  <si>
    <t>NORTH DAKOTA STATEHOOD</t>
  </si>
  <si>
    <t>WASHINGTON STATEHOOD</t>
  </si>
  <si>
    <t>WORLD STAMP EXPO '89</t>
  </si>
  <si>
    <t>ARTURO TOSCANINI</t>
  </si>
  <si>
    <t>CONSTITUTION BICENTENNIAL</t>
  </si>
  <si>
    <t>SOUTH DAKOTA STATEHOOD</t>
  </si>
  <si>
    <t>LOU GEHRIG</t>
  </si>
  <si>
    <t>ERNEST HEMINGWAY</t>
  </si>
  <si>
    <t>MOON LANDING-20TH ANNIV.</t>
  </si>
  <si>
    <t>LETTER CARRIERS</t>
  </si>
  <si>
    <t>DRAFTING OF THE BILL OF RIGHTS</t>
  </si>
  <si>
    <t>2422-25</t>
  </si>
  <si>
    <t>DINOSAURS</t>
  </si>
  <si>
    <t>COLUMBIAN ARTIFACTS</t>
  </si>
  <si>
    <t>WORLD STAMP EXPO '89 S. S.</t>
  </si>
  <si>
    <t>2434-37</t>
  </si>
  <si>
    <t>20TH UPU CONGRESS</t>
  </si>
  <si>
    <t xml:space="preserve">20TH UPU CONGRESS S. S. </t>
  </si>
  <si>
    <t>IDA B. WELLS</t>
  </si>
  <si>
    <t>2445-48</t>
  </si>
  <si>
    <t>CLASSIC FILMS</t>
  </si>
  <si>
    <t>MARIANNE MOORE</t>
  </si>
  <si>
    <t>TRANSPORTATION-COIL</t>
  </si>
  <si>
    <t>2452B</t>
  </si>
  <si>
    <t>2452D</t>
  </si>
  <si>
    <t>OVERALL TAGGED</t>
  </si>
  <si>
    <t>PREPHOSPHORED PAPER-DULL GUM</t>
  </si>
  <si>
    <t>PREPHOSPHORED PAPER-SHINY GUM</t>
  </si>
  <si>
    <t>OVERALL TAGGED-DULL GUM</t>
  </si>
  <si>
    <t>FLAG</t>
  </si>
  <si>
    <t>KESTREL</t>
  </si>
  <si>
    <t>EASTERN BLUEBIRD</t>
  </si>
  <si>
    <t>FAWN</t>
  </si>
  <si>
    <t>CARDINAL</t>
  </si>
  <si>
    <t>PUMKINSEED SUNFISH</t>
  </si>
  <si>
    <t>BOBCAT</t>
  </si>
  <si>
    <t>SQUIRREL</t>
  </si>
  <si>
    <t>RED ROSE</t>
  </si>
  <si>
    <t>PINE CONE</t>
  </si>
  <si>
    <t>PINK ROSE</t>
  </si>
  <si>
    <t>2493-94</t>
  </si>
  <si>
    <t>PEACH/PEAR</t>
  </si>
  <si>
    <t>2496-2500</t>
  </si>
  <si>
    <t>OLYMPIANS</t>
  </si>
  <si>
    <t>2506-07</t>
  </si>
  <si>
    <t>MICRONESIA &amp; MARSHALL ISL.</t>
  </si>
  <si>
    <t>2508-11</t>
  </si>
  <si>
    <t>SEA CREATURES</t>
  </si>
  <si>
    <t>PRE-COLUMBIAN</t>
  </si>
  <si>
    <t>F STAMP</t>
  </si>
  <si>
    <t>F STAMP COIL</t>
  </si>
  <si>
    <t>F STAMP MAKE-UP RATE</t>
  </si>
  <si>
    <t>FLAG OVER MT. RUSHMORE-COIL</t>
  </si>
  <si>
    <t>2523A</t>
  </si>
  <si>
    <t>TULIP</t>
  </si>
  <si>
    <t>TULIP COIL-ROULETTED</t>
  </si>
  <si>
    <t>TULIP COIL</t>
  </si>
  <si>
    <t>FISHING BOAT-COIL</t>
  </si>
  <si>
    <t>TYPE II-GUILFORD GRAVURE PRESS</t>
  </si>
  <si>
    <t>2529C</t>
  </si>
  <si>
    <t>FLAGS ON PARADE</t>
  </si>
  <si>
    <t>2531A</t>
  </si>
  <si>
    <t>LIBERTY TORCH</t>
  </si>
  <si>
    <t>SWITZERLAND</t>
  </si>
  <si>
    <t>SAVINGS BONDS-50TH ANNIV.</t>
  </si>
  <si>
    <t>PERF 12.5 X 13</t>
  </si>
  <si>
    <t>WILLIAM SAROYAN</t>
  </si>
  <si>
    <t>USPS SPONSOR OF OLYMPIC GAMES</t>
  </si>
  <si>
    <t>PRIORITY MAIL RATE</t>
  </si>
  <si>
    <t>DOMESTIC EXPRESS MAIL RATE</t>
  </si>
  <si>
    <t>INT'L EXPRESS MAIL RATE</t>
  </si>
  <si>
    <t>1995 DATE</t>
  </si>
  <si>
    <t>1996 DATE</t>
  </si>
  <si>
    <t>2544A</t>
  </si>
  <si>
    <t>EXPRESS MAIL RATE</t>
  </si>
  <si>
    <t>COLE PORTER</t>
  </si>
  <si>
    <t>OP. DESERT STORM/SHIELD</t>
  </si>
  <si>
    <t>2553-57</t>
  </si>
  <si>
    <t>SUMMER OLYMPICS-BARCELONA</t>
  </si>
  <si>
    <t>NUMISMATICS</t>
  </si>
  <si>
    <t>BASKETBALL-100TH ANNIV.</t>
  </si>
  <si>
    <t>D.C. BICENTENNIAL</t>
  </si>
  <si>
    <t>JAN E. MATZELIGER</t>
  </si>
  <si>
    <t>JAMES K. POLK</t>
  </si>
  <si>
    <t>SURRENDER OF GEN. BURGOYNE</t>
  </si>
  <si>
    <t>WASHINGTON &amp; JACKSON</t>
  </si>
  <si>
    <t>EAGLE &amp; SHIELD</t>
  </si>
  <si>
    <t>EAGLE</t>
  </si>
  <si>
    <t>EAGLE &amp; SHIELD-COIL</t>
  </si>
  <si>
    <t>REISSUE W/ BACKSTAMP</t>
  </si>
  <si>
    <t>PRESORTED 1ST CLASS MAIL-COIL</t>
  </si>
  <si>
    <t>FLAG OVER WHITE HOUSE-COIL</t>
  </si>
  <si>
    <t>2611-15</t>
  </si>
  <si>
    <t>WINTER OLYMPICS</t>
  </si>
  <si>
    <t>BOTTOM SELVAGE ATTACHED</t>
  </si>
  <si>
    <t>WORLD COLUMBIAN STAMP EXPO</t>
  </si>
  <si>
    <t>W. E. B. DU BOIS</t>
  </si>
  <si>
    <t>OLYMPIC BASEBALL</t>
  </si>
  <si>
    <t>2620-23</t>
  </si>
  <si>
    <t>VOYAGES OF COLUMBUS</t>
  </si>
  <si>
    <t xml:space="preserve">COLUMBIAN S. S. </t>
  </si>
  <si>
    <t>NYSE BICENTENNIAL</t>
  </si>
  <si>
    <t>2631-34</t>
  </si>
  <si>
    <t>SPACE ACCOMPLISHMENTS</t>
  </si>
  <si>
    <t>ALASKA HIGHWAY</t>
  </si>
  <si>
    <t>2637-41</t>
  </si>
  <si>
    <t>SUMMER OLYMPICS</t>
  </si>
  <si>
    <t>DOROTHY PARKER</t>
  </si>
  <si>
    <t>THEODORE VON KARMAN</t>
  </si>
  <si>
    <t>2700-2703</t>
  </si>
  <si>
    <t>MINERALS</t>
  </si>
  <si>
    <t>BLOCK OF 4</t>
  </si>
  <si>
    <t>HORIZONTAL STRIP OF 4</t>
  </si>
  <si>
    <t>JUAN RODRIGUEZ CABRILLO</t>
  </si>
  <si>
    <t>2711-14</t>
  </si>
  <si>
    <t>CHINESE NEW YEAR</t>
  </si>
  <si>
    <t>ELVIS PRESLEY</t>
  </si>
  <si>
    <t>OKLAHOMA</t>
  </si>
  <si>
    <t>HANK WILLIAMS</t>
  </si>
  <si>
    <t>2724-30</t>
  </si>
  <si>
    <t>AMERICAN MUSIC-ROCK 'N ROLL</t>
  </si>
  <si>
    <t>PERCY LAVON JULIAN</t>
  </si>
  <si>
    <t>OREGON TRAIL</t>
  </si>
  <si>
    <t>WORLD UNIVERSITY GAMES</t>
  </si>
  <si>
    <t>GRACE KELLY</t>
  </si>
  <si>
    <t>2750-53</t>
  </si>
  <si>
    <t>CIRCUS</t>
  </si>
  <si>
    <t>CHEROKEE STRIP LAND RUN</t>
  </si>
  <si>
    <t>DEAN ACHESON</t>
  </si>
  <si>
    <t>2756-59</t>
  </si>
  <si>
    <t>SPORTING HORSES</t>
  </si>
  <si>
    <t>JOE LOUIS</t>
  </si>
  <si>
    <t>2771-74</t>
  </si>
  <si>
    <t>AMERICAN MUSIC-COUNTRY</t>
  </si>
  <si>
    <t>2779-82</t>
  </si>
  <si>
    <t>NATIONAL POSTAL MUSEUM</t>
  </si>
  <si>
    <t>2783-84</t>
  </si>
  <si>
    <t>AMERICAN SIGN LANGUAGE</t>
  </si>
  <si>
    <t>2785-88</t>
  </si>
  <si>
    <t>CLASSIC BOOKS</t>
  </si>
  <si>
    <t>2791-94</t>
  </si>
  <si>
    <t>MARIANA ISLANDS</t>
  </si>
  <si>
    <t>COLUMBUS' LANDING IN PUERTO RICO</t>
  </si>
  <si>
    <t>AIDS AWARENESS</t>
  </si>
  <si>
    <t>2807-11</t>
  </si>
  <si>
    <t>PLATE NOS. P1111 AND BOTTOM SELVAGE ATTACHED</t>
  </si>
  <si>
    <t>EDWARD R. MURROW</t>
  </si>
  <si>
    <t>SUNRISE LOVE</t>
  </si>
  <si>
    <t>2814C</t>
  </si>
  <si>
    <t>DR. ALLISON DAVIS</t>
  </si>
  <si>
    <t>BUFFALO SOLDIERS</t>
  </si>
  <si>
    <t>2819-28</t>
  </si>
  <si>
    <t>SILENT SCREEN STARS</t>
  </si>
  <si>
    <t>TOP SELVAGE ATTACHED</t>
  </si>
  <si>
    <t>WORLD CUP SOCCER CHAMPIONSHIPS</t>
  </si>
  <si>
    <t>WORLD CUP SOCCER CHAMPIONSHIPS-S.S.</t>
  </si>
  <si>
    <t>NORMAN ROCKWELL</t>
  </si>
  <si>
    <t>NORMAN ROCKWELL-S. S.</t>
  </si>
  <si>
    <t>MOON LANDING-25TH ANNIV.-S.S.</t>
  </si>
  <si>
    <t>MOON LANDING</t>
  </si>
  <si>
    <t>GEORGE MEANY</t>
  </si>
  <si>
    <t>2849-53</t>
  </si>
  <si>
    <t>AMERICAN MUSIC SERIES</t>
  </si>
  <si>
    <t>JAMES THURBER</t>
  </si>
  <si>
    <t>2867-68</t>
  </si>
  <si>
    <t>CRANES</t>
  </si>
  <si>
    <t>BEP S. S.</t>
  </si>
  <si>
    <t>G STAMP MAKE-UP RATE</t>
  </si>
  <si>
    <t>G STAMP</t>
  </si>
  <si>
    <t>G STAMP-SELF ADHESIVE</t>
  </si>
  <si>
    <t>G STAMP-COIL</t>
  </si>
  <si>
    <t>FLAG OVER PORCH</t>
  </si>
  <si>
    <t>NON-PROFIT BUTTE-COIL</t>
  </si>
  <si>
    <t>2902B</t>
  </si>
  <si>
    <t>SELF-ADHESIVE</t>
  </si>
  <si>
    <t>NON-PROFIT MOUNTAIN-COIL</t>
  </si>
  <si>
    <t>2904A</t>
  </si>
  <si>
    <t>2904B</t>
  </si>
  <si>
    <t>BULK RATE AUTO-COIL</t>
  </si>
  <si>
    <t>BULK RATE EAGLE &amp; SHIELD-COIL</t>
  </si>
  <si>
    <t>1ST CLASS CARD TAIL FIN-COIL</t>
  </si>
  <si>
    <t>P'SORTED 1ST CL.-JUKE BOX-COIL</t>
  </si>
  <si>
    <t>2912A</t>
  </si>
  <si>
    <t>2912B</t>
  </si>
  <si>
    <t>FLAG OVER PORCH-COIL</t>
  </si>
  <si>
    <t>2915A</t>
  </si>
  <si>
    <t>2915B</t>
  </si>
  <si>
    <t>2915C</t>
  </si>
  <si>
    <t>2915D</t>
  </si>
  <si>
    <t>FLAG OVER FIELD</t>
  </si>
  <si>
    <t>2951-54</t>
  </si>
  <si>
    <t>EARTH DAY</t>
  </si>
  <si>
    <t>RICHARD M. NIXON</t>
  </si>
  <si>
    <t>BESSIE COLEMAN</t>
  </si>
  <si>
    <t>2961-65</t>
  </si>
  <si>
    <t>RECREATIONAL SPORTS</t>
  </si>
  <si>
    <t>SELVAGE W/ PL. #  ATTACHED</t>
  </si>
  <si>
    <t>POW/MIA</t>
  </si>
  <si>
    <t>MARILYN MONROE</t>
  </si>
  <si>
    <t>PLATE NO. ATTACHED S112211</t>
  </si>
  <si>
    <t>U.N.-50TH ANNIV.</t>
  </si>
  <si>
    <t>2976-79</t>
  </si>
  <si>
    <t>CAROUSEL HORSES</t>
  </si>
  <si>
    <t>BLACK MISREGISTERED-COLOR VARIATION</t>
  </si>
  <si>
    <t>BLACK MISREGISTERED</t>
  </si>
  <si>
    <t>LOUIS ARMSTRONG</t>
  </si>
  <si>
    <t>EDDIE RICKENBACKER</t>
  </si>
  <si>
    <t>REISSUE-LARGER DATE</t>
  </si>
  <si>
    <t>REPUBLIC OF PALAU</t>
  </si>
  <si>
    <t>U.S. NAVAL ACADEMY</t>
  </si>
  <si>
    <t>TENNESSEE WILLIAMS</t>
  </si>
  <si>
    <t>3004-07</t>
  </si>
  <si>
    <t>MIDNIGHT ANGEL</t>
  </si>
  <si>
    <t>3019-23</t>
  </si>
  <si>
    <t>ANTIQUE AUTOMOBILES</t>
  </si>
  <si>
    <t>UTAH STATEHOOD CENTENARY</t>
  </si>
  <si>
    <t>FLORA AND FAUNA</t>
  </si>
  <si>
    <t>FLORA AND FAUNA-COIL</t>
  </si>
  <si>
    <t>BLUE JAY-COIL</t>
  </si>
  <si>
    <t>YELLOW ROSE-COIL</t>
  </si>
  <si>
    <t>PHEASANT</t>
  </si>
  <si>
    <t>ERNEST E. JUST</t>
  </si>
  <si>
    <t>SMITHSONIAN INST.-50TH ANNIV.</t>
  </si>
  <si>
    <t>3061-64</t>
  </si>
  <si>
    <t>PIONEERS OF COMMUNICATION</t>
  </si>
  <si>
    <t>FULBRIGHT SCHOLARSHIPS</t>
  </si>
  <si>
    <t>JACQUELINE COCHRAN</t>
  </si>
  <si>
    <t>MARATHON</t>
  </si>
  <si>
    <t>GEORGIA O'KEEFFE</t>
  </si>
  <si>
    <t>3072-76</t>
  </si>
  <si>
    <t>AMERICAN INDIAN DANCES</t>
  </si>
  <si>
    <t>3077-80</t>
  </si>
  <si>
    <t>PREHISTORIC ANIMALS</t>
  </si>
  <si>
    <t>BREAST CANCER AWARENESS</t>
  </si>
  <si>
    <t>JAMES DEAN</t>
  </si>
  <si>
    <t>3083-86</t>
  </si>
  <si>
    <t>FOLK HEROES</t>
  </si>
  <si>
    <t>CENTENNIAL OLYMPIC GAMES</t>
  </si>
  <si>
    <t>RURAL FREE DEL. CENTENNIAL</t>
  </si>
  <si>
    <t>3091-95</t>
  </si>
  <si>
    <t>RIVERBOATS</t>
  </si>
  <si>
    <t>SELF-ADHESIVE-SELVAGE W/ PL. # ATTACHED</t>
  </si>
  <si>
    <t>T. SCOTT FITZGERALD</t>
  </si>
  <si>
    <t>COMPUTER TECHNOLOGY</t>
  </si>
  <si>
    <t>3108-11</t>
  </si>
  <si>
    <t>HANUKKAH</t>
  </si>
  <si>
    <t>CYCLING S.S.</t>
  </si>
  <si>
    <t>BENJAMIN O. DAVIS, SR.</t>
  </si>
  <si>
    <t>3122E</t>
  </si>
  <si>
    <t>LOVE-SWANS</t>
  </si>
  <si>
    <t>HELPING CHILDREN LEARN</t>
  </si>
  <si>
    <t>3126-27</t>
  </si>
  <si>
    <t>MERIAN BOTANICAL FLOWERS</t>
  </si>
  <si>
    <t>PACIFIC 97</t>
  </si>
  <si>
    <t>3130-31</t>
  </si>
  <si>
    <t>P'SORTED 1ST JUKE BOX-COIL</t>
  </si>
  <si>
    <t>THORNTON WILDER</t>
  </si>
  <si>
    <t>RAOUL WALLENBERG</t>
  </si>
  <si>
    <t>BUGS BUNNY S.S.</t>
  </si>
  <si>
    <t>PACIFIC 97 S.S.</t>
  </si>
  <si>
    <t>MARSHALL PLAN</t>
  </si>
  <si>
    <t>3143-46</t>
  </si>
  <si>
    <t>FOOTBALL COACHES</t>
  </si>
  <si>
    <t>V. LOMBARDI</t>
  </si>
  <si>
    <t>B. BRYANT</t>
  </si>
  <si>
    <t>POP WARNER</t>
  </si>
  <si>
    <t>G.   HALAS</t>
  </si>
  <si>
    <t>HUMPHREY BOGART</t>
  </si>
  <si>
    <t>STARS AND STRIPES FOREVER</t>
  </si>
  <si>
    <t>PADRE FELIX VARELA</t>
  </si>
  <si>
    <t>DEPT OF AIR FORCE 50TH ANNIV.</t>
  </si>
  <si>
    <t>3168-72</t>
  </si>
  <si>
    <t>MOVIE MONSTERS</t>
  </si>
  <si>
    <t>50TH ANNIV SUPERSONIC FLIGHT</t>
  </si>
  <si>
    <t>WOMEN IN THE MILITARY</t>
  </si>
  <si>
    <t>KWANZAA</t>
  </si>
  <si>
    <t>MARS PATHFINDER S.S.</t>
  </si>
  <si>
    <t>ALPINE SKIING</t>
  </si>
  <si>
    <t>MADAM C. J. WALKER</t>
  </si>
  <si>
    <t>REMEMBER THE MAINE</t>
  </si>
  <si>
    <t>3193-97</t>
  </si>
  <si>
    <t>FLOWERING TREES</t>
  </si>
  <si>
    <t>3198-02</t>
  </si>
  <si>
    <t>ALEXANDER CALDER</t>
  </si>
  <si>
    <t>CINCO DE MAYO</t>
  </si>
  <si>
    <t>SYLVESTER/TWEETY S.S.</t>
  </si>
  <si>
    <t>3207A</t>
  </si>
  <si>
    <t>P'SORTED 1ST CL DINER-COIL</t>
  </si>
  <si>
    <t>3208A</t>
  </si>
  <si>
    <t>1898 TRANS-MISS S.S.</t>
  </si>
  <si>
    <t>BERLIN AIRLIFT  50TH ANNIV</t>
  </si>
  <si>
    <t>SPANISH SETTLEMENT OF THE SW</t>
  </si>
  <si>
    <t>STEPHEN VINCENT BENET</t>
  </si>
  <si>
    <t>ALFRED HITCHCOCK</t>
  </si>
  <si>
    <t>ORGAN &amp; TISSUE DONATION</t>
  </si>
  <si>
    <t>PRESORTED STD-BICYCLE-COIL</t>
  </si>
  <si>
    <t>3230-34</t>
  </si>
  <si>
    <t>BRIGHT EYES</t>
  </si>
  <si>
    <t>KLONDIKE GOLD RUSH CENT'L</t>
  </si>
  <si>
    <t>AMERICAN BALLET</t>
  </si>
  <si>
    <t>3238-42</t>
  </si>
  <si>
    <t>SPACE DISCOVERY</t>
  </si>
  <si>
    <t>GIVING &amp; SHARING</t>
  </si>
  <si>
    <t>SELF ADHESIVE</t>
  </si>
  <si>
    <t>3245-48</t>
  </si>
  <si>
    <t>3249-52</t>
  </si>
  <si>
    <t>MAKE-UP RATE FOR H STAMP</t>
  </si>
  <si>
    <t>UNCLE SAM</t>
  </si>
  <si>
    <t>H STAMP</t>
  </si>
  <si>
    <t>UNCLE SAM-COIL</t>
  </si>
  <si>
    <t>H STAMP-COIL</t>
  </si>
  <si>
    <t>PRESORTED STD-EAGLE &amp; SHIELD-COIL</t>
  </si>
  <si>
    <t>MALCOLM X</t>
  </si>
  <si>
    <t>HOSPICE CARE</t>
  </si>
  <si>
    <t>3278F</t>
  </si>
  <si>
    <t>SELF-ADHESIVE-BLACK YEAR DATE</t>
  </si>
  <si>
    <t>SELF-ADHESIVE-RED YEAR DATE</t>
  </si>
  <si>
    <t>FLAG OVER BLACKBOARD</t>
  </si>
  <si>
    <t>IRISH IMMIGRATION</t>
  </si>
  <si>
    <t>LUNT &amp; FONTANNE</t>
  </si>
  <si>
    <t>3288-92</t>
  </si>
  <si>
    <t>ARCTIC ANIMALS</t>
  </si>
  <si>
    <t>3294-97</t>
  </si>
  <si>
    <t>BERRIES</t>
  </si>
  <si>
    <t>3298-01</t>
  </si>
  <si>
    <t>3302-05</t>
  </si>
  <si>
    <t>BERRIES-COIL</t>
  </si>
  <si>
    <t>DAFFY DUCK S.S.</t>
  </si>
  <si>
    <t>AYN RAND</t>
  </si>
  <si>
    <t>JOHN AND WILLIAM BARTRAM</t>
  </si>
  <si>
    <t>PROSTATE CANCER AWARENESS</t>
  </si>
  <si>
    <t>CALIFORNIA GOLD RUSH</t>
  </si>
  <si>
    <t>3317-20</t>
  </si>
  <si>
    <t>AQUARIUM FISH</t>
  </si>
  <si>
    <t>SELF-ADHESIVE-SELVAGE W/ PL. # ATT.</t>
  </si>
  <si>
    <t>3325-28</t>
  </si>
  <si>
    <t>AMERICAN GLASS</t>
  </si>
  <si>
    <t>JAMES CAGNEY</t>
  </si>
  <si>
    <t>GEN. WILLIAM "BILLY" MITCHELL</t>
  </si>
  <si>
    <t>HONORING THOSE WHO SERVED</t>
  </si>
  <si>
    <t>3333-37</t>
  </si>
  <si>
    <t>FAMOUS TRAINS</t>
  </si>
  <si>
    <t>FREDERICK LAW OLMSTEAD</t>
  </si>
  <si>
    <t>AIRMAIL  ISSUES</t>
  </si>
  <si>
    <t>C</t>
  </si>
  <si>
    <t>CURTISS JENNY</t>
  </si>
  <si>
    <t>RADIATOR/PROPELLER</t>
  </si>
  <si>
    <t>AIR SERVICE EMBLEM</t>
  </si>
  <si>
    <t>VF VLH</t>
  </si>
  <si>
    <t>DEHAVILLAND BIPLANE</t>
  </si>
  <si>
    <t>U.S. MAP &amp; TWO MAIL PLANES</t>
  </si>
  <si>
    <t>LINDBERGH'S PLANE &amp; FLIGHT RT.</t>
  </si>
  <si>
    <t>BEACON ON ROCKY MTS.</t>
  </si>
  <si>
    <t>WINGED GLOBE</t>
  </si>
  <si>
    <t>GRAF ZEPPELIN</t>
  </si>
  <si>
    <t>TRANSPACIFIC</t>
  </si>
  <si>
    <t xml:space="preserve">EAGLE </t>
  </si>
  <si>
    <t>AIR TRANSPORT</t>
  </si>
  <si>
    <t>DC-4 SKYMASTER</t>
  </si>
  <si>
    <t>PAN AMERICAN UNION BLDG</t>
  </si>
  <si>
    <t>S.F.-OAKLAND BAY BRIDGE</t>
  </si>
  <si>
    <t>NEW YORK CITY</t>
  </si>
  <si>
    <t>ALEXANDRIA BICENTENNIAL</t>
  </si>
  <si>
    <t>U.P.U.</t>
  </si>
  <si>
    <t>WRIGHT BROTHERS</t>
  </si>
  <si>
    <t>HAWAII</t>
  </si>
  <si>
    <t>POWERED FLIGHT</t>
  </si>
  <si>
    <t>EAGLE IN FLIGHT</t>
  </si>
  <si>
    <t>AIR FORCE</t>
  </si>
  <si>
    <t>SILHOUETTE OF JET AIR LINER</t>
  </si>
  <si>
    <t>BALLOON JUPITER</t>
  </si>
  <si>
    <t>LIBERTY BELL</t>
  </si>
  <si>
    <t>ABRAHAM LINCOLN</t>
  </si>
  <si>
    <t>JETLINER OVER CAPITOL</t>
  </si>
  <si>
    <t>MONTGOMERY BLAIR</t>
  </si>
  <si>
    <t>BALD EAGLE</t>
  </si>
  <si>
    <t>AMELIA EARHART</t>
  </si>
  <si>
    <t>ROBERT H. GODDARD</t>
  </si>
  <si>
    <t>ALASKA PURCHASE</t>
  </si>
  <si>
    <t>COLUMBIA JAYS-AUDOBON</t>
  </si>
  <si>
    <t>50 STAR RUNWAY</t>
  </si>
  <si>
    <t>AIR MAIL-50TH ANNIV.</t>
  </si>
  <si>
    <t>USA AND JET</t>
  </si>
  <si>
    <t>FIRST MAN ON THE MOON</t>
  </si>
  <si>
    <t>DELTA WING PLANE SILHOUETTE</t>
  </si>
  <si>
    <t>JET AIRLINER SILHOUETTE</t>
  </si>
  <si>
    <t>WINGED AIRMAIL ENVELOPE</t>
  </si>
  <si>
    <t>NAT'L PARKS CENTENNIAL</t>
  </si>
  <si>
    <t xml:space="preserve">OLYMPIC GAMES </t>
  </si>
  <si>
    <t>MT. RUSHMORE</t>
  </si>
  <si>
    <t>PLANE AND GLOBES</t>
  </si>
  <si>
    <t>PLANE, GLOBES AND FLAG</t>
  </si>
  <si>
    <t>91-92</t>
  </si>
  <si>
    <t>93-94</t>
  </si>
  <si>
    <t>OCTAVE CHANUTE</t>
  </si>
  <si>
    <t>95-96</t>
  </si>
  <si>
    <t>WILEY POST</t>
  </si>
  <si>
    <t>PHILIP MAZZEI</t>
  </si>
  <si>
    <t>PERF. 10.5 X 11</t>
  </si>
  <si>
    <t>BLANCE STUART SCOTT</t>
  </si>
  <si>
    <t>GLEN CURTISS</t>
  </si>
  <si>
    <t>101-04</t>
  </si>
  <si>
    <t>105-08</t>
  </si>
  <si>
    <t>109-12</t>
  </si>
  <si>
    <t>ALFRED V. VERVILLE</t>
  </si>
  <si>
    <t>LAWRENCE AND ELMER SPERRY</t>
  </si>
  <si>
    <t>TRANSPACIFIC AIRMAIL-50TH ANNIV.</t>
  </si>
  <si>
    <t>FR. JUNIPERO SERRA</t>
  </si>
  <si>
    <t>SETTLING OF NEW SWEDEN</t>
  </si>
  <si>
    <t>SAMUEL P. LANGLEY</t>
  </si>
  <si>
    <t>IGOR SIKORSKY</t>
  </si>
  <si>
    <t>FRENCH REVOLUTION BICENTENNIAL</t>
  </si>
  <si>
    <t>AMERICA</t>
  </si>
  <si>
    <t>122-25</t>
  </si>
  <si>
    <t xml:space="preserve">20TH UPU CONGRESS-S. S. </t>
  </si>
  <si>
    <t>HARRIET QUIMBY</t>
  </si>
  <si>
    <t>WILLIAM T. PIPER</t>
  </si>
  <si>
    <t>BERING LAND BRIDGE</t>
  </si>
  <si>
    <t>SPECIAL DELIVERY  ISSUES</t>
  </si>
  <si>
    <t>E</t>
  </si>
  <si>
    <t>MESSENGER RUNNING</t>
  </si>
  <si>
    <t>MESSENGER ON BICYCLE</t>
  </si>
  <si>
    <t>HELMET OF MERCURY</t>
  </si>
  <si>
    <t>MOTORCYCLE DELIVERY</t>
  </si>
  <si>
    <t>POST OFFICE TRUCK</t>
  </si>
  <si>
    <t>HAND TO HAND DELIVERY</t>
  </si>
  <si>
    <t>ARROWS</t>
  </si>
  <si>
    <t>POSTAGE DUE  ISSUES</t>
  </si>
  <si>
    <t>J</t>
  </si>
  <si>
    <t>DULL RED</t>
  </si>
  <si>
    <t>CARMINE ROSE AND BLACK</t>
  </si>
  <si>
    <t>OFFICIAL  ISSUES</t>
  </si>
  <si>
    <t>O</t>
  </si>
  <si>
    <t>GREAT SEAL</t>
  </si>
  <si>
    <t>129A</t>
  </si>
  <si>
    <t>138A</t>
  </si>
  <si>
    <t>138B</t>
  </si>
  <si>
    <t>146A</t>
  </si>
  <si>
    <t>MISCELLANEOUS</t>
  </si>
  <si>
    <t>COMPUTER VENDED POSTAGE</t>
  </si>
  <si>
    <t>SHIELD AND BUNTING</t>
  </si>
  <si>
    <t>CE</t>
  </si>
  <si>
    <t>GREAT SEAL OF THE U. S.</t>
  </si>
  <si>
    <t>REGISTRATION</t>
  </si>
  <si>
    <t>F</t>
  </si>
  <si>
    <t>CERTIFIED</t>
  </si>
  <si>
    <t>FA</t>
  </si>
  <si>
    <t>LETTER CARRIER</t>
  </si>
  <si>
    <t>PARCEL POST POSTAGE DUE</t>
  </si>
  <si>
    <t>JQ</t>
  </si>
  <si>
    <t>GREEN DESIGN</t>
  </si>
  <si>
    <t>SPECIAL HANDLING</t>
  </si>
  <si>
    <t>QE</t>
  </si>
  <si>
    <t>YELLOW GREEN DESIGN</t>
  </si>
  <si>
    <t>PARCEL POST</t>
  </si>
  <si>
    <t>Q</t>
  </si>
  <si>
    <t>POST OFFICE</t>
  </si>
  <si>
    <t>CITY CARRIER</t>
  </si>
  <si>
    <t>RAILWAY POSTAL CLERK</t>
  </si>
  <si>
    <t>RURAL CARRIER</t>
  </si>
  <si>
    <t>MAIL TRAIN</t>
  </si>
  <si>
    <t>AUTOMOBILE SERVICE</t>
  </si>
  <si>
    <t>AIRPLANE CARRYING MAIL</t>
  </si>
  <si>
    <t>STEEL PLANT</t>
  </si>
  <si>
    <t>DAIRYING</t>
  </si>
  <si>
    <t>HARVESTING</t>
  </si>
  <si>
    <t>FRUIT GROWING</t>
  </si>
  <si>
    <t>DOCUMENTARY</t>
  </si>
  <si>
    <t>R</t>
  </si>
  <si>
    <t>IRS BUILDING</t>
  </si>
  <si>
    <t>SEMI-POSTAL</t>
  </si>
  <si>
    <t>RI01</t>
  </si>
  <si>
    <t>RI02</t>
  </si>
  <si>
    <t>RI03</t>
  </si>
  <si>
    <t>RI04</t>
  </si>
  <si>
    <t>RI05</t>
  </si>
  <si>
    <t>RI06</t>
  </si>
  <si>
    <t>RI07</t>
  </si>
  <si>
    <t>RI08</t>
  </si>
  <si>
    <t>RI09</t>
  </si>
  <si>
    <t>RI10</t>
  </si>
  <si>
    <t>RI11</t>
  </si>
  <si>
    <t>RI12</t>
  </si>
  <si>
    <t>RI13</t>
  </si>
  <si>
    <t>RI14</t>
  </si>
  <si>
    <t>RI15</t>
  </si>
  <si>
    <t>RI16</t>
  </si>
  <si>
    <t>RI17</t>
  </si>
  <si>
    <t>RI18</t>
  </si>
  <si>
    <t>RI19</t>
  </si>
  <si>
    <t>RI20</t>
  </si>
  <si>
    <t>RI21</t>
  </si>
  <si>
    <t>RI22</t>
  </si>
  <si>
    <t>RI23</t>
  </si>
  <si>
    <t>RI24</t>
  </si>
  <si>
    <t>RI25</t>
  </si>
  <si>
    <t>RI26</t>
  </si>
  <si>
    <t>RI27</t>
  </si>
  <si>
    <t>RI28</t>
  </si>
  <si>
    <t>RI29</t>
  </si>
  <si>
    <t>RI30</t>
  </si>
  <si>
    <t>RI31</t>
  </si>
  <si>
    <t>RI32</t>
  </si>
  <si>
    <t>AM01</t>
  </si>
  <si>
    <t>AM02</t>
  </si>
  <si>
    <t>SD01</t>
  </si>
  <si>
    <t>PD01</t>
  </si>
  <si>
    <t>PD02</t>
  </si>
  <si>
    <t>OI01</t>
  </si>
  <si>
    <t>MI01</t>
  </si>
  <si>
    <t>PRICES FROM 2013 SCOTT'S "SPECIALIZED CATALOGUE OF U.S. STAMPS &amp; COVERS"</t>
  </si>
  <si>
    <t>1861-62</t>
  </si>
  <si>
    <t>TAYLOR</t>
  </si>
  <si>
    <t>USED, NEW YORK CANC, LFT SIDE DAM</t>
  </si>
  <si>
    <t>USED, PERFS CUT OFF</t>
  </si>
  <si>
    <t>USED, LFT SIDE DAMAGED</t>
  </si>
  <si>
    <t>USED, "PAID" ON FACE, UP RT CR DAMAGED</t>
  </si>
  <si>
    <t>USED, BULLSEYE CANC</t>
  </si>
  <si>
    <t>USED, UP RT CRN DAMAGED</t>
  </si>
  <si>
    <t>1881-82</t>
  </si>
  <si>
    <t>USED, BULLSEYE CANC, PURP BROWN</t>
  </si>
  <si>
    <t>1890-3</t>
  </si>
  <si>
    <t>USED, UPPLFT CRN MISS</t>
  </si>
  <si>
    <t>WEBSTER</t>
  </si>
  <si>
    <t>F-VF NH-MINOR DEFECT IN GLUE</t>
  </si>
  <si>
    <t>WASHINGTOn</t>
  </si>
  <si>
    <t>USED, LW LFT CRN MISS</t>
  </si>
  <si>
    <t>VF NH W/PLATE #</t>
  </si>
  <si>
    <t>1902-3</t>
  </si>
  <si>
    <t>XF NH IMPERF</t>
  </si>
  <si>
    <t>a</t>
  </si>
  <si>
    <t>98A</t>
  </si>
  <si>
    <t>B</t>
  </si>
  <si>
    <t>XF/SUP NH W/ATTACHED MARGIN LINE</t>
  </si>
  <si>
    <t>XF/VF NH</t>
  </si>
  <si>
    <t>XF</t>
  </si>
  <si>
    <t>VF NH, APPEARS LT VIOLET</t>
  </si>
  <si>
    <t>b</t>
  </si>
  <si>
    <t>F/VF NH</t>
  </si>
  <si>
    <t>VF/XF</t>
  </si>
  <si>
    <t>VF W/PLATE #</t>
  </si>
  <si>
    <t>DRY PRINTING, XF/SUP NH</t>
  </si>
  <si>
    <t>XF/SUP</t>
  </si>
  <si>
    <t>VF/XF NH W/PSE CERT</t>
  </si>
  <si>
    <t>F-VF+ NH W/PSE CERT</t>
  </si>
  <si>
    <t>VF NH W/PFC CERT</t>
  </si>
  <si>
    <t>XF NH W/PFC CERT</t>
  </si>
  <si>
    <t>VF/XF NH W/PFC CERT</t>
  </si>
  <si>
    <t>S NH W/PF CERT</t>
  </si>
  <si>
    <t>VF NH W/PB # IN MARGIN W/PF CERT</t>
  </si>
  <si>
    <t>VF NH W/MARGIN LINE W/PF CERT</t>
  </si>
  <si>
    <t>c</t>
  </si>
  <si>
    <t>2524A</t>
  </si>
  <si>
    <t>2535A</t>
  </si>
  <si>
    <t>PERF 13 X 12.75; ORIG NOTED AS "a"</t>
  </si>
  <si>
    <t>2920D</t>
  </si>
  <si>
    <t>d</t>
  </si>
  <si>
    <t>3339-44</t>
  </si>
  <si>
    <t>3345-50</t>
  </si>
  <si>
    <t>3356-59</t>
  </si>
  <si>
    <t>3360-63</t>
  </si>
  <si>
    <t>3364-67</t>
  </si>
  <si>
    <t>AMERICAN SAMOA</t>
  </si>
  <si>
    <t>SUMMER SPORTS</t>
  </si>
  <si>
    <t>SUBMARINES</t>
  </si>
  <si>
    <t>LOUISE NEVELSON</t>
  </si>
  <si>
    <t>HUBBLE SPACE TELESCOPE IM.</t>
  </si>
  <si>
    <t>DEEP SEA CREATURES</t>
  </si>
  <si>
    <t>THOMAS WOLFE</t>
  </si>
  <si>
    <t>EDWARD G. ROBINSON</t>
  </si>
  <si>
    <t>PATRICIA ROBERTS HARRIS</t>
  </si>
  <si>
    <t>ADOPTION</t>
  </si>
  <si>
    <t>STAMPIN' THE FUTURE</t>
  </si>
  <si>
    <t>STRIP</t>
  </si>
  <si>
    <t>WHITE HOUSE 200TH ANNIV</t>
  </si>
  <si>
    <t>ROAD RUNNER &amp; WILE E. COYOTE</t>
  </si>
  <si>
    <t>PANE</t>
  </si>
  <si>
    <t>SERP DIE CUT 11</t>
  </si>
  <si>
    <t>SERP DIE CUT 11, 10TH PIC NOT STAMP</t>
  </si>
  <si>
    <t>DISTINGUISHED SOLDIERS</t>
  </si>
  <si>
    <t>YOUTH TEAM SPORTS</t>
  </si>
  <si>
    <t>THE STARS &amp; STRIPES</t>
  </si>
  <si>
    <t>LEGENDS OF BASEBALL</t>
  </si>
  <si>
    <t>INSECTS &amp; SPIDERS</t>
  </si>
  <si>
    <t>PACIFIC COAST RAIN FOREST</t>
  </si>
  <si>
    <t>SELF-ADHESIVE BKLT PANE OF 4</t>
  </si>
  <si>
    <t>SELF-ADHESIVE, STRIP 4</t>
  </si>
  <si>
    <t>SELF-ADHESIVE, PANE</t>
  </si>
  <si>
    <t>3321-24</t>
  </si>
  <si>
    <t>EXTREME SPORTS</t>
  </si>
  <si>
    <t>SONORAN DESERT</t>
  </si>
  <si>
    <t>XF/SUP NH, BROWN CARMINE COLOR</t>
  </si>
  <si>
    <t>3 COMPLETE SETS</t>
  </si>
  <si>
    <t>EXTRA COPY</t>
  </si>
  <si>
    <t>F/VF NH, W/PF CERT</t>
  </si>
  <si>
    <t>F/VF NH BROKEN HAT VARIETY</t>
  </si>
  <si>
    <t xml:space="preserve">F/VF NH </t>
  </si>
  <si>
    <t>VF/XF OG HINGED</t>
  </si>
  <si>
    <t>STAR WARS</t>
  </si>
  <si>
    <t>PANE OF 7</t>
  </si>
  <si>
    <t>PAN AMERICAN INVERTS CENT.</t>
  </si>
  <si>
    <t>PANE OF 15</t>
  </si>
  <si>
    <t>.01/.02./.03/.80</t>
  </si>
  <si>
    <t>PANE OF 12; 1 IN ALBUM 1 IN SHEET FILE</t>
  </si>
  <si>
    <t>VFXF NH</t>
  </si>
  <si>
    <t>XFS NH</t>
  </si>
  <si>
    <t>VF/XF NH, W/PSE CERT</t>
  </si>
  <si>
    <t>VF NH W/PSE CERT</t>
  </si>
  <si>
    <t>F/VF NH BLOCK OF 9</t>
  </si>
  <si>
    <t>CARMINE LK &amp; DK BLUE, XFS 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</si>
</sst>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General_)"/>
    <numFmt numFmtId="165" formatCode="&quot;$&quot;#,##0.0000_);\(&quot;$&quot;#,##0.0000\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2"/>
      <name val="Helv"/>
    </font>
    <font>
      <b/>
      <sz val="24"/>
      <name val="Helv"/>
    </font>
    <font>
      <b/>
      <sz val="10"/>
      <name val="Tms Rmn"/>
    </font>
    <font>
      <sz val="12"/>
      <name val="Tms Rmn"/>
    </font>
    <font>
      <b/>
      <sz val="12"/>
      <name val="Tms Rmn"/>
    </font>
    <font>
      <b/>
      <sz val="12"/>
      <name val="Helv"/>
    </font>
    <font>
      <sz val="10"/>
      <name val="Tms Rmn"/>
    </font>
    <font>
      <sz val="11"/>
      <name val="Tms Rmn"/>
    </font>
    <font>
      <sz val="12"/>
      <color rgb="FFFF0000"/>
      <name val="Tms Rmn"/>
    </font>
    <font>
      <sz val="12"/>
      <color rgb="FFFF0000"/>
      <name val="Helv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3"/>
      </patternFill>
    </fill>
    <fill>
      <patternFill patternType="solid">
        <fgColor indexed="8"/>
      </patternFill>
    </fill>
    <fill>
      <patternFill patternType="gray125">
        <fgColor indexed="8"/>
      </patternFill>
    </fill>
    <fill>
      <patternFill patternType="solid">
        <fgColor indexed="65"/>
        <bgColor indexed="8"/>
      </patternFill>
    </fill>
  </fills>
  <borders count="2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</borders>
  <cellStyleXfs count="3">
    <xf numFmtId="0" fontId="0" fillId="0" borderId="0"/>
    <xf numFmtId="0" fontId="1" fillId="0" borderId="0"/>
    <xf numFmtId="164" fontId="5" fillId="0" borderId="0"/>
  </cellStyleXfs>
  <cellXfs count="132">
    <xf numFmtId="0" fontId="0" fillId="0" borderId="0" xfId="0"/>
    <xf numFmtId="0" fontId="2" fillId="0" borderId="0" xfId="1" applyFont="1" applyAlignment="1">
      <alignment horizontal="centerContinuous"/>
    </xf>
    <xf numFmtId="0" fontId="1" fillId="0" borderId="0" xfId="1" applyAlignment="1">
      <alignment horizontal="centerContinuous"/>
    </xf>
    <xf numFmtId="0" fontId="1" fillId="0" borderId="0" xfId="1"/>
    <xf numFmtId="0" fontId="3" fillId="0" borderId="0" xfId="1" applyFont="1" applyAlignment="1">
      <alignment horizontal="centerContinuous"/>
    </xf>
    <xf numFmtId="0" fontId="4" fillId="0" borderId="0" xfId="1" quotePrefix="1" applyFont="1" applyAlignment="1">
      <alignment horizontal="center"/>
    </xf>
    <xf numFmtId="0" fontId="4" fillId="0" borderId="0" xfId="1" applyFont="1" applyAlignment="1">
      <alignment horizontal="center"/>
    </xf>
    <xf numFmtId="7" fontId="1" fillId="0" borderId="0" xfId="1" applyNumberFormat="1"/>
    <xf numFmtId="1" fontId="1" fillId="0" borderId="0" xfId="1" applyNumberFormat="1"/>
    <xf numFmtId="0" fontId="1" fillId="0" borderId="0" xfId="1" quotePrefix="1" applyAlignment="1">
      <alignment horizontal="left"/>
    </xf>
    <xf numFmtId="0" fontId="1" fillId="0" borderId="0" xfId="1" applyAlignment="1">
      <alignment horizontal="left"/>
    </xf>
    <xf numFmtId="164" fontId="5" fillId="0" borderId="0" xfId="2"/>
    <xf numFmtId="164" fontId="5" fillId="0" borderId="0" xfId="2" applyAlignment="1" applyProtection="1">
      <alignment horizontal="left"/>
    </xf>
    <xf numFmtId="164" fontId="6" fillId="0" borderId="0" xfId="2" applyFont="1" applyAlignment="1" applyProtection="1">
      <alignment horizontal="centerContinuous"/>
    </xf>
    <xf numFmtId="164" fontId="5" fillId="0" borderId="0" xfId="2" applyAlignment="1">
      <alignment horizontal="centerContinuous"/>
    </xf>
    <xf numFmtId="164" fontId="7" fillId="0" borderId="1" xfId="2" applyFont="1" applyBorder="1" applyAlignment="1" applyProtection="1">
      <alignment horizontal="left"/>
    </xf>
    <xf numFmtId="164" fontId="7" fillId="0" borderId="2" xfId="2" applyFont="1" applyBorder="1"/>
    <xf numFmtId="164" fontId="7" fillId="0" borderId="3" xfId="2" applyFont="1" applyBorder="1" applyAlignment="1" applyProtection="1">
      <alignment horizontal="left"/>
    </xf>
    <xf numFmtId="164" fontId="7" fillId="0" borderId="3" xfId="2" applyFont="1" applyBorder="1"/>
    <xf numFmtId="164" fontId="7" fillId="0" borderId="4" xfId="2" applyFont="1" applyBorder="1"/>
    <xf numFmtId="164" fontId="7" fillId="0" borderId="2" xfId="2" applyFont="1" applyBorder="1" applyAlignment="1" applyProtection="1">
      <alignment horizontal="center"/>
    </xf>
    <xf numFmtId="164" fontId="7" fillId="0" borderId="5" xfId="2" applyFont="1" applyBorder="1"/>
    <xf numFmtId="164" fontId="7" fillId="0" borderId="6" xfId="2" applyFont="1" applyBorder="1"/>
    <xf numFmtId="164" fontId="7" fillId="0" borderId="7" xfId="2" applyFont="1" applyBorder="1" applyAlignment="1" applyProtection="1">
      <alignment horizontal="center"/>
    </xf>
    <xf numFmtId="164" fontId="7" fillId="0" borderId="6" xfId="2" applyFont="1" applyBorder="1" applyAlignment="1" applyProtection="1">
      <alignment horizontal="center"/>
    </xf>
    <xf numFmtId="164" fontId="7" fillId="0" borderId="6" xfId="2" applyFont="1" applyBorder="1" applyAlignment="1" applyProtection="1">
      <alignment horizontal="left"/>
    </xf>
    <xf numFmtId="164" fontId="8" fillId="0" borderId="8" xfId="2" applyFont="1" applyBorder="1" applyProtection="1"/>
    <xf numFmtId="164" fontId="8" fillId="0" borderId="9" xfId="2" applyFont="1" applyBorder="1" applyAlignment="1" applyProtection="1">
      <alignment horizontal="left"/>
    </xf>
    <xf numFmtId="164" fontId="8" fillId="0" borderId="9" xfId="2" applyNumberFormat="1" applyFont="1" applyBorder="1" applyProtection="1"/>
    <xf numFmtId="164" fontId="8" fillId="0" borderId="9" xfId="2" applyFont="1" applyBorder="1"/>
    <xf numFmtId="165" fontId="8" fillId="0" borderId="9" xfId="2" applyNumberFormat="1" applyFont="1" applyBorder="1" applyProtection="1"/>
    <xf numFmtId="164" fontId="8" fillId="0" borderId="9" xfId="2" applyFont="1" applyBorder="1" applyAlignment="1" applyProtection="1">
      <alignment horizontal="right"/>
    </xf>
    <xf numFmtId="7" fontId="8" fillId="0" borderId="9" xfId="2" applyNumberFormat="1" applyFont="1" applyBorder="1" applyProtection="1"/>
    <xf numFmtId="7" fontId="8" fillId="0" borderId="9" xfId="2" applyNumberFormat="1" applyFont="1" applyBorder="1" applyAlignment="1" applyProtection="1">
      <alignment horizontal="right"/>
    </xf>
    <xf numFmtId="164" fontId="8" fillId="0" borderId="9" xfId="2" applyFont="1" applyBorder="1" applyAlignment="1" applyProtection="1">
      <alignment horizontal="center"/>
    </xf>
    <xf numFmtId="164" fontId="8" fillId="0" borderId="9" xfId="2" applyFont="1" applyBorder="1" applyProtection="1"/>
    <xf numFmtId="164" fontId="8" fillId="0" borderId="9" xfId="2" applyNumberFormat="1" applyFont="1" applyBorder="1" applyAlignment="1" applyProtection="1">
      <alignment horizontal="right"/>
    </xf>
    <xf numFmtId="164" fontId="8" fillId="0" borderId="10" xfId="2" applyFont="1" applyBorder="1"/>
    <xf numFmtId="164" fontId="8" fillId="0" borderId="11" xfId="2" applyFont="1" applyBorder="1"/>
    <xf numFmtId="165" fontId="8" fillId="0" borderId="11" xfId="2" applyNumberFormat="1" applyFont="1" applyBorder="1" applyProtection="1"/>
    <xf numFmtId="7" fontId="8" fillId="0" borderId="11" xfId="2" applyNumberFormat="1" applyFont="1" applyBorder="1" applyProtection="1"/>
    <xf numFmtId="164" fontId="8" fillId="2" borderId="11" xfId="2" applyFont="1" applyFill="1" applyBorder="1"/>
    <xf numFmtId="164" fontId="8" fillId="3" borderId="0" xfId="2" applyFont="1" applyFill="1"/>
    <xf numFmtId="7" fontId="8" fillId="3" borderId="0" xfId="2" applyNumberFormat="1" applyFont="1" applyFill="1" applyProtection="1"/>
    <xf numFmtId="7" fontId="5" fillId="3" borderId="0" xfId="2" applyNumberFormat="1" applyFill="1" applyProtection="1"/>
    <xf numFmtId="7" fontId="5" fillId="3" borderId="9" xfId="2" applyNumberFormat="1" applyFill="1" applyBorder="1" applyProtection="1"/>
    <xf numFmtId="164" fontId="8" fillId="0" borderId="12" xfId="2" applyFont="1" applyBorder="1"/>
    <xf numFmtId="164" fontId="9" fillId="0" borderId="0" xfId="2" applyFont="1" applyAlignment="1" applyProtection="1">
      <alignment horizontal="left"/>
    </xf>
    <xf numFmtId="164" fontId="8" fillId="0" borderId="0" xfId="2" applyFont="1"/>
    <xf numFmtId="165" fontId="8" fillId="0" borderId="0" xfId="2" applyNumberFormat="1" applyFont="1" applyProtection="1"/>
    <xf numFmtId="7" fontId="8" fillId="0" borderId="0" xfId="2" applyNumberFormat="1" applyFont="1" applyProtection="1"/>
    <xf numFmtId="164" fontId="8" fillId="2" borderId="0" xfId="2" applyFont="1" applyFill="1"/>
    <xf numFmtId="164" fontId="9" fillId="0" borderId="0" xfId="2" applyFont="1" applyAlignment="1" applyProtection="1">
      <alignment horizontal="centerContinuous"/>
    </xf>
    <xf numFmtId="7" fontId="5" fillId="0" borderId="0" xfId="2" applyNumberFormat="1" applyAlignment="1" applyProtection="1">
      <alignment horizontal="centerContinuous"/>
    </xf>
    <xf numFmtId="7" fontId="5" fillId="0" borderId="9" xfId="2" applyNumberFormat="1" applyBorder="1" applyAlignment="1" applyProtection="1">
      <alignment horizontal="centerContinuous"/>
    </xf>
    <xf numFmtId="164" fontId="9" fillId="0" borderId="0" xfId="2" quotePrefix="1" applyFont="1" applyAlignment="1" applyProtection="1">
      <alignment horizontal="left"/>
    </xf>
    <xf numFmtId="164" fontId="7" fillId="0" borderId="0" xfId="2" applyFont="1"/>
    <xf numFmtId="7" fontId="7" fillId="0" borderId="0" xfId="2" applyNumberFormat="1" applyFont="1" applyProtection="1"/>
    <xf numFmtId="164" fontId="5" fillId="4" borderId="13" xfId="2" applyFill="1" applyBorder="1"/>
    <xf numFmtId="7" fontId="5" fillId="4" borderId="13" xfId="2" applyNumberFormat="1" applyFill="1" applyBorder="1" applyProtection="1"/>
    <xf numFmtId="7" fontId="5" fillId="5" borderId="14" xfId="2" applyNumberFormat="1" applyFill="1" applyBorder="1" applyProtection="1"/>
    <xf numFmtId="164" fontId="9" fillId="4" borderId="0" xfId="2" applyFont="1" applyFill="1" applyAlignment="1" applyProtection="1">
      <alignment horizontal="left"/>
    </xf>
    <xf numFmtId="164" fontId="5" fillId="4" borderId="0" xfId="2" applyFill="1"/>
    <xf numFmtId="7" fontId="9" fillId="4" borderId="0" xfId="2" applyNumberFormat="1" applyFont="1" applyFill="1" applyProtection="1"/>
    <xf numFmtId="7" fontId="9" fillId="5" borderId="15" xfId="2" applyNumberFormat="1" applyFont="1" applyFill="1" applyBorder="1" applyProtection="1"/>
    <xf numFmtId="164" fontId="8" fillId="0" borderId="16" xfId="2" applyFont="1" applyBorder="1"/>
    <xf numFmtId="164" fontId="8" fillId="0" borderId="7" xfId="2" applyFont="1" applyBorder="1"/>
    <xf numFmtId="165" fontId="8" fillId="0" borderId="7" xfId="2" applyNumberFormat="1" applyFont="1" applyBorder="1" applyProtection="1"/>
    <xf numFmtId="7" fontId="8" fillId="0" borderId="7" xfId="2" applyNumberFormat="1" applyFont="1" applyBorder="1" applyProtection="1"/>
    <xf numFmtId="164" fontId="8" fillId="2" borderId="7" xfId="2" applyFont="1" applyFill="1" applyBorder="1"/>
    <xf numFmtId="164" fontId="10" fillId="4" borderId="17" xfId="2" quotePrefix="1" applyFont="1" applyFill="1" applyBorder="1" applyAlignment="1">
      <alignment horizontal="left"/>
    </xf>
    <xf numFmtId="7" fontId="5" fillId="4" borderId="17" xfId="2" applyNumberFormat="1" applyFill="1" applyBorder="1" applyProtection="1"/>
    <xf numFmtId="164" fontId="10" fillId="5" borderId="18" xfId="2" applyNumberFormat="1" applyFont="1" applyFill="1" applyBorder="1" applyAlignment="1" applyProtection="1">
      <alignment horizontal="left"/>
    </xf>
    <xf numFmtId="164" fontId="5" fillId="0" borderId="19" xfId="2" applyBorder="1"/>
    <xf numFmtId="164" fontId="7" fillId="0" borderId="3" xfId="2" quotePrefix="1" applyFont="1" applyBorder="1" applyAlignment="1" applyProtection="1">
      <alignment horizontal="left"/>
    </xf>
    <xf numFmtId="164" fontId="5" fillId="0" borderId="3" xfId="2" applyBorder="1"/>
    <xf numFmtId="7" fontId="5" fillId="0" borderId="3" xfId="2" applyNumberFormat="1" applyBorder="1" applyProtection="1"/>
    <xf numFmtId="7" fontId="5" fillId="0" borderId="4" xfId="2" applyNumberFormat="1" applyBorder="1" applyProtection="1"/>
    <xf numFmtId="164" fontId="8" fillId="0" borderId="9" xfId="2" quotePrefix="1" applyFont="1" applyBorder="1" applyAlignment="1" applyProtection="1">
      <alignment horizontal="center"/>
    </xf>
    <xf numFmtId="164" fontId="8" fillId="0" borderId="9" xfId="2" quotePrefix="1" applyFont="1" applyBorder="1" applyAlignment="1">
      <alignment horizontal="left"/>
    </xf>
    <xf numFmtId="164" fontId="8" fillId="0" borderId="9" xfId="2" quotePrefix="1" applyFont="1" applyBorder="1" applyAlignment="1" applyProtection="1">
      <alignment horizontal="left"/>
    </xf>
    <xf numFmtId="17" fontId="8" fillId="0" borderId="9" xfId="2" quotePrefix="1" applyNumberFormat="1" applyFont="1" applyBorder="1" applyAlignment="1" applyProtection="1">
      <alignment horizontal="center"/>
    </xf>
    <xf numFmtId="17" fontId="8" fillId="0" borderId="9" xfId="2" applyNumberFormat="1" applyFont="1" applyBorder="1" applyAlignment="1" applyProtection="1">
      <alignment horizontal="center"/>
    </xf>
    <xf numFmtId="164" fontId="8" fillId="0" borderId="9" xfId="2" quotePrefix="1" applyNumberFormat="1" applyFont="1" applyBorder="1" applyAlignment="1" applyProtection="1">
      <alignment horizontal="right"/>
    </xf>
    <xf numFmtId="164" fontId="11" fillId="0" borderId="9" xfId="2" applyFont="1" applyBorder="1" applyAlignment="1" applyProtection="1">
      <alignment horizontal="left"/>
    </xf>
    <xf numFmtId="164" fontId="11" fillId="0" borderId="9" xfId="2" quotePrefix="1" applyFont="1" applyBorder="1" applyAlignment="1" applyProtection="1">
      <alignment horizontal="left"/>
    </xf>
    <xf numFmtId="164" fontId="8" fillId="0" borderId="9" xfId="2" applyFont="1" applyBorder="1" applyAlignment="1">
      <alignment horizontal="left"/>
    </xf>
    <xf numFmtId="164" fontId="12" fillId="0" borderId="9" xfId="2" applyFont="1" applyBorder="1"/>
    <xf numFmtId="164" fontId="11" fillId="0" borderId="9" xfId="2" applyFont="1" applyBorder="1"/>
    <xf numFmtId="164" fontId="12" fillId="0" borderId="9" xfId="2" applyFont="1" applyBorder="1" applyAlignment="1" applyProtection="1">
      <alignment horizontal="left"/>
    </xf>
    <xf numFmtId="165" fontId="8" fillId="0" borderId="9" xfId="2" quotePrefix="1" applyNumberFormat="1" applyFont="1" applyBorder="1" applyAlignment="1" applyProtection="1">
      <alignment horizontal="right"/>
    </xf>
    <xf numFmtId="164" fontId="9" fillId="0" borderId="6" xfId="2" applyFont="1" applyBorder="1" applyAlignment="1" applyProtection="1">
      <alignment horizontal="center"/>
    </xf>
    <xf numFmtId="164" fontId="9" fillId="0" borderId="20" xfId="2" applyFont="1" applyBorder="1" applyAlignment="1" applyProtection="1">
      <alignment horizontal="center"/>
    </xf>
    <xf numFmtId="164" fontId="8" fillId="0" borderId="0" xfId="2" applyFont="1" applyBorder="1" applyProtection="1"/>
    <xf numFmtId="164" fontId="8" fillId="0" borderId="0" xfId="2" applyFont="1" applyBorder="1"/>
    <xf numFmtId="164" fontId="8" fillId="0" borderId="0" xfId="2" applyFont="1" applyBorder="1" applyAlignment="1" applyProtection="1">
      <alignment horizontal="left"/>
    </xf>
    <xf numFmtId="164" fontId="8" fillId="0" borderId="0" xfId="2" applyNumberFormat="1" applyFont="1" applyBorder="1" applyProtection="1"/>
    <xf numFmtId="165" fontId="8" fillId="0" borderId="0" xfId="2" applyNumberFormat="1" applyFont="1" applyBorder="1" applyProtection="1"/>
    <xf numFmtId="164" fontId="8" fillId="0" borderId="0" xfId="2" quotePrefix="1" applyFont="1" applyBorder="1" applyAlignment="1" applyProtection="1">
      <alignment horizontal="left"/>
    </xf>
    <xf numFmtId="164" fontId="8" fillId="0" borderId="0" xfId="2" applyFont="1" applyBorder="1" applyAlignment="1" applyProtection="1">
      <alignment horizontal="center"/>
    </xf>
    <xf numFmtId="164" fontId="8" fillId="0" borderId="0" xfId="2" applyFont="1" applyBorder="1" applyAlignment="1" applyProtection="1">
      <alignment horizontal="right"/>
    </xf>
    <xf numFmtId="7" fontId="8" fillId="0" borderId="0" xfId="2" applyNumberFormat="1" applyFont="1" applyBorder="1" applyProtection="1"/>
    <xf numFmtId="164" fontId="5" fillId="0" borderId="0" xfId="2" applyFont="1"/>
    <xf numFmtId="164" fontId="5" fillId="0" borderId="0" xfId="2" applyFont="1" applyAlignment="1" applyProtection="1">
      <alignment horizontal="left"/>
    </xf>
    <xf numFmtId="164" fontId="5" fillId="0" borderId="0" xfId="2" applyFont="1" applyAlignment="1">
      <alignment horizontal="centerContinuous"/>
    </xf>
    <xf numFmtId="7" fontId="5" fillId="3" borderId="0" xfId="2" applyNumberFormat="1" applyFont="1" applyFill="1" applyProtection="1"/>
    <xf numFmtId="7" fontId="5" fillId="3" borderId="9" xfId="2" applyNumberFormat="1" applyFont="1" applyFill="1" applyBorder="1" applyProtection="1"/>
    <xf numFmtId="7" fontId="5" fillId="0" borderId="0" xfId="2" applyNumberFormat="1" applyFont="1" applyAlignment="1" applyProtection="1">
      <alignment horizontal="centerContinuous"/>
    </xf>
    <xf numFmtId="7" fontId="5" fillId="0" borderId="9" xfId="2" applyNumberFormat="1" applyFont="1" applyBorder="1" applyAlignment="1" applyProtection="1">
      <alignment horizontal="centerContinuous"/>
    </xf>
    <xf numFmtId="164" fontId="5" fillId="4" borderId="13" xfId="2" applyFont="1" applyFill="1" applyBorder="1"/>
    <xf numFmtId="7" fontId="5" fillId="4" borderId="13" xfId="2" applyNumberFormat="1" applyFont="1" applyFill="1" applyBorder="1" applyProtection="1"/>
    <xf numFmtId="7" fontId="5" fillId="5" borderId="14" xfId="2" applyNumberFormat="1" applyFont="1" applyFill="1" applyBorder="1" applyProtection="1"/>
    <xf numFmtId="164" fontId="5" fillId="4" borderId="0" xfId="2" applyFont="1" applyFill="1"/>
    <xf numFmtId="7" fontId="5" fillId="4" borderId="17" xfId="2" applyNumberFormat="1" applyFont="1" applyFill="1" applyBorder="1" applyProtection="1"/>
    <xf numFmtId="164" fontId="5" fillId="0" borderId="19" xfId="2" applyFont="1" applyBorder="1"/>
    <xf numFmtId="164" fontId="5" fillId="0" borderId="3" xfId="2" applyFont="1" applyBorder="1"/>
    <xf numFmtId="7" fontId="5" fillId="0" borderId="3" xfId="2" applyNumberFormat="1" applyFont="1" applyBorder="1" applyProtection="1"/>
    <xf numFmtId="7" fontId="5" fillId="0" borderId="4" xfId="2" applyNumberFormat="1" applyFont="1" applyBorder="1" applyProtection="1"/>
    <xf numFmtId="164" fontId="13" fillId="0" borderId="8" xfId="2" applyFont="1" applyBorder="1" applyProtection="1"/>
    <xf numFmtId="164" fontId="13" fillId="0" borderId="9" xfId="2" applyFont="1" applyBorder="1"/>
    <xf numFmtId="164" fontId="13" fillId="0" borderId="9" xfId="2" applyFont="1" applyBorder="1" applyAlignment="1" applyProtection="1">
      <alignment horizontal="left"/>
    </xf>
    <xf numFmtId="164" fontId="13" fillId="0" borderId="9" xfId="2" applyNumberFormat="1" applyFont="1" applyBorder="1" applyProtection="1"/>
    <xf numFmtId="165" fontId="13" fillId="0" borderId="9" xfId="2" applyNumberFormat="1" applyFont="1" applyBorder="1" applyProtection="1"/>
    <xf numFmtId="164" fontId="13" fillId="0" borderId="9" xfId="2" applyFont="1" applyBorder="1" applyAlignment="1" applyProtection="1">
      <alignment horizontal="center"/>
    </xf>
    <xf numFmtId="164" fontId="13" fillId="0" borderId="9" xfId="2" applyFont="1" applyBorder="1" applyProtection="1"/>
    <xf numFmtId="7" fontId="13" fillId="0" borderId="9" xfId="2" applyNumberFormat="1" applyFont="1" applyBorder="1" applyProtection="1"/>
    <xf numFmtId="7" fontId="13" fillId="0" borderId="9" xfId="2" applyNumberFormat="1" applyFont="1" applyBorder="1" applyAlignment="1" applyProtection="1">
      <alignment horizontal="right"/>
    </xf>
    <xf numFmtId="164" fontId="14" fillId="0" borderId="0" xfId="2" applyFont="1"/>
    <xf numFmtId="164" fontId="13" fillId="0" borderId="9" xfId="2" applyNumberFormat="1" applyFont="1" applyBorder="1" applyAlignment="1" applyProtection="1">
      <alignment horizontal="right"/>
    </xf>
    <xf numFmtId="164" fontId="13" fillId="0" borderId="9" xfId="2" quotePrefix="1" applyFont="1" applyBorder="1" applyAlignment="1">
      <alignment horizontal="left"/>
    </xf>
    <xf numFmtId="165" fontId="11" fillId="0" borderId="9" xfId="2" applyNumberFormat="1" applyFont="1" applyBorder="1" applyProtection="1"/>
    <xf numFmtId="7" fontId="1" fillId="0" borderId="0" xfId="1" applyNumberFormat="1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96"/>
  <sheetViews>
    <sheetView showGridLines="0" tabSelected="1" workbookViewId="0"/>
  </sheetViews>
  <sheetFormatPr defaultRowHeight="12.75" x14ac:dyDescent="0.2"/>
  <cols>
    <col min="1" max="1" width="11.7109375" style="3" customWidth="1"/>
    <col min="2" max="2" width="11.42578125" style="3" customWidth="1"/>
    <col min="3" max="7" width="10.7109375" style="3" customWidth="1"/>
    <col min="8" max="16384" width="9.140625" style="3"/>
  </cols>
  <sheetData>
    <row r="3" spans="2:7" ht="35.25" x14ac:dyDescent="0.5">
      <c r="B3" s="1" t="s">
        <v>0</v>
      </c>
      <c r="C3" s="2"/>
      <c r="D3" s="2"/>
      <c r="E3" s="2"/>
      <c r="F3" s="2"/>
      <c r="G3" s="2"/>
    </row>
    <row r="4" spans="2:7" ht="26.25" x14ac:dyDescent="0.4">
      <c r="B4" s="4" t="s">
        <v>1</v>
      </c>
      <c r="C4" s="2"/>
      <c r="D4" s="2"/>
      <c r="E4" s="2"/>
      <c r="F4" s="2"/>
      <c r="G4" s="2"/>
    </row>
    <row r="5" spans="2:7" ht="26.25" x14ac:dyDescent="0.4">
      <c r="B5" s="4" t="s">
        <v>2</v>
      </c>
      <c r="C5" s="2"/>
      <c r="D5" s="2"/>
      <c r="E5" s="2"/>
      <c r="F5" s="2"/>
      <c r="G5" s="2"/>
    </row>
    <row r="7" spans="2:7" x14ac:dyDescent="0.2">
      <c r="B7" s="2" t="s">
        <v>3</v>
      </c>
      <c r="C7" s="2"/>
      <c r="D7" s="2"/>
      <c r="E7" s="2"/>
      <c r="F7" s="2"/>
      <c r="G7" s="2"/>
    </row>
    <row r="9" spans="2:7" x14ac:dyDescent="0.2">
      <c r="B9" s="5" t="s">
        <v>4</v>
      </c>
      <c r="C9" s="6" t="s">
        <v>5</v>
      </c>
      <c r="D9" s="6" t="s">
        <v>6</v>
      </c>
      <c r="E9" s="6" t="s">
        <v>7</v>
      </c>
      <c r="F9" s="6" t="s">
        <v>8</v>
      </c>
      <c r="G9" s="6" t="s">
        <v>8</v>
      </c>
    </row>
    <row r="10" spans="2:7" x14ac:dyDescent="0.2">
      <c r="B10" s="6" t="s">
        <v>9</v>
      </c>
      <c r="C10" s="6" t="s">
        <v>10</v>
      </c>
      <c r="D10" s="6" t="s">
        <v>11</v>
      </c>
      <c r="E10" s="6" t="s">
        <v>10</v>
      </c>
      <c r="F10" s="6" t="s">
        <v>12</v>
      </c>
      <c r="G10" s="6" t="s">
        <v>13</v>
      </c>
    </row>
    <row r="12" spans="2:7" x14ac:dyDescent="0.2">
      <c r="B12" s="3" t="s">
        <v>1545</v>
      </c>
      <c r="C12" s="7">
        <f>+'RI01'!M88</f>
        <v>0.06</v>
      </c>
      <c r="D12" s="7">
        <f>+'RI01'!M89</f>
        <v>0</v>
      </c>
      <c r="E12" s="7">
        <f>+'RI01'!M90</f>
        <v>12</v>
      </c>
      <c r="F12" s="8">
        <f>COUNTIF('RI01'!I10:I84,"&gt;0")</f>
        <v>2</v>
      </c>
      <c r="G12" s="8">
        <f>+'RI01'!M91</f>
        <v>2</v>
      </c>
    </row>
    <row r="13" spans="2:7" x14ac:dyDescent="0.2">
      <c r="B13" s="3" t="s">
        <v>1546</v>
      </c>
      <c r="C13" s="7">
        <f>+'RI02'!M88</f>
        <v>0.06</v>
      </c>
      <c r="D13" s="7">
        <f>+'RI02'!M89</f>
        <v>0</v>
      </c>
      <c r="E13" s="7">
        <f>+'RI02'!M90</f>
        <v>21</v>
      </c>
      <c r="F13" s="8">
        <f>COUNTIF('RI02'!I10:I84,"&gt;0")</f>
        <v>1</v>
      </c>
      <c r="G13" s="8">
        <f>+'RI02'!M91</f>
        <v>2</v>
      </c>
    </row>
    <row r="14" spans="2:7" x14ac:dyDescent="0.2">
      <c r="B14" s="3" t="s">
        <v>1547</v>
      </c>
      <c r="C14" s="7">
        <f>+'RI03'!M88</f>
        <v>0.52000000000000013</v>
      </c>
      <c r="D14" s="7">
        <f>+'RI03'!M89</f>
        <v>268.90999999999997</v>
      </c>
      <c r="E14" s="7">
        <f>+'RI03'!M90</f>
        <v>1489.5</v>
      </c>
      <c r="F14" s="8">
        <f>COUNTIF('RI03'!I10:I84,"&gt;0")</f>
        <v>13</v>
      </c>
      <c r="G14" s="8">
        <f>+'RI03'!M91</f>
        <v>13</v>
      </c>
    </row>
    <row r="15" spans="2:7" x14ac:dyDescent="0.2">
      <c r="B15" s="3" t="s">
        <v>1548</v>
      </c>
      <c r="C15" s="7">
        <f>+'RI04'!M88</f>
        <v>2.3799999999999994</v>
      </c>
      <c r="D15" s="7">
        <f>+'RI04'!M89</f>
        <v>1539.66</v>
      </c>
      <c r="E15" s="7">
        <f>+'RI04'!M90</f>
        <v>7585.75</v>
      </c>
      <c r="F15" s="8">
        <f>COUNTIF('RI04'!I10:I84,"&gt;0")</f>
        <v>41</v>
      </c>
      <c r="G15" s="8">
        <f>+'RI04'!M91</f>
        <v>41</v>
      </c>
    </row>
    <row r="16" spans="2:7" x14ac:dyDescent="0.2">
      <c r="B16" s="3" t="s">
        <v>1549</v>
      </c>
      <c r="C16" s="7">
        <f>+'RI05'!M88</f>
        <v>2.6599999999999988</v>
      </c>
      <c r="D16" s="7">
        <f>+'RI05'!M89</f>
        <v>2656.6099999999997</v>
      </c>
      <c r="E16" s="7">
        <f>+'RI05'!M90</f>
        <v>11098.75</v>
      </c>
      <c r="F16" s="8">
        <f>COUNTIF('RI05'!I10:I84,"&gt;0")</f>
        <v>49</v>
      </c>
      <c r="G16" s="8">
        <f>+'RI05'!M91</f>
        <v>49</v>
      </c>
    </row>
    <row r="17" spans="2:7" x14ac:dyDescent="0.2">
      <c r="B17" s="3" t="s">
        <v>1550</v>
      </c>
      <c r="C17" s="7">
        <f>+'RI06'!M88</f>
        <v>1.6100000000000005</v>
      </c>
      <c r="D17" s="7">
        <f>+'RI06'!M89</f>
        <v>2114.33</v>
      </c>
      <c r="E17" s="7">
        <f>+'RI06'!M90</f>
        <v>7084.25</v>
      </c>
      <c r="F17" s="8">
        <f>COUNTIF('RI06'!I10:I84,"&gt;0")</f>
        <v>48</v>
      </c>
      <c r="G17" s="8">
        <f>+'RI06'!M91</f>
        <v>48</v>
      </c>
    </row>
    <row r="18" spans="2:7" x14ac:dyDescent="0.2">
      <c r="B18" s="3" t="s">
        <v>1551</v>
      </c>
      <c r="C18" s="7">
        <f>+'RI07'!M88</f>
        <v>6.8199999999999985</v>
      </c>
      <c r="D18" s="7">
        <f>+'RI07'!M89</f>
        <v>1871.6600000000008</v>
      </c>
      <c r="E18" s="7">
        <f>+'RI07'!M90</f>
        <v>5840.75</v>
      </c>
      <c r="F18" s="8">
        <f>COUNTIF('RI07'!I10:I84,"&gt;0")</f>
        <v>48</v>
      </c>
      <c r="G18" s="8">
        <f>+'RI07'!M91</f>
        <v>48</v>
      </c>
    </row>
    <row r="19" spans="2:7" x14ac:dyDescent="0.2">
      <c r="B19" s="3" t="s">
        <v>1552</v>
      </c>
      <c r="C19" s="7">
        <f>+'RI08'!M88</f>
        <v>22.914999999999992</v>
      </c>
      <c r="D19" s="7">
        <f>+'RI08'!M89</f>
        <v>3626.9999999999995</v>
      </c>
      <c r="E19" s="7">
        <f>+'RI08'!M90</f>
        <v>9898.2999999999993</v>
      </c>
      <c r="F19" s="8">
        <f>COUNTIF('RI08'!I10:I84,"&gt;0")</f>
        <v>72</v>
      </c>
      <c r="G19" s="8">
        <f>+'RI08'!M91</f>
        <v>72</v>
      </c>
    </row>
    <row r="20" spans="2:7" x14ac:dyDescent="0.2">
      <c r="B20" s="3" t="s">
        <v>1553</v>
      </c>
      <c r="C20" s="7">
        <f>+'RI09'!M88</f>
        <v>3.1349999999999998</v>
      </c>
      <c r="D20" s="7">
        <f>+'RI09'!M89</f>
        <v>1193.5000000000002</v>
      </c>
      <c r="E20" s="7">
        <f>+'RI09'!M90</f>
        <v>3521.2</v>
      </c>
      <c r="F20" s="8">
        <f>COUNTIF('RI09'!I10:I84,"&gt;0")</f>
        <v>72</v>
      </c>
      <c r="G20" s="8">
        <f>+'RI09'!M91</f>
        <v>96</v>
      </c>
    </row>
    <row r="21" spans="2:7" x14ac:dyDescent="0.2">
      <c r="B21" s="3" t="s">
        <v>1554</v>
      </c>
      <c r="C21" s="7">
        <f>+'RI10'!M88</f>
        <v>5.7550000000000017</v>
      </c>
      <c r="D21" s="7">
        <f>+'RI10'!M89</f>
        <v>459.077</v>
      </c>
      <c r="E21" s="7">
        <f>+'RI10'!M90</f>
        <v>1722.9499999999991</v>
      </c>
      <c r="F21" s="8">
        <f>COUNTIF('RI10'!I10:I84,"&gt;0")</f>
        <v>75</v>
      </c>
      <c r="G21" s="8">
        <f>+'RI10'!M91</f>
        <v>128</v>
      </c>
    </row>
    <row r="22" spans="2:7" x14ac:dyDescent="0.2">
      <c r="B22" s="3" t="s">
        <v>1555</v>
      </c>
      <c r="C22" s="7">
        <f>+'RI11'!M90</f>
        <v>3.514999999999997</v>
      </c>
      <c r="D22" s="7">
        <f>+'RI11'!M91</f>
        <v>276.4500000000001</v>
      </c>
      <c r="E22" s="7">
        <f>+'RI11'!M92</f>
        <v>231.24999999999997</v>
      </c>
      <c r="F22" s="8">
        <f>COUNTIF('RI11'!I10:I86,"&gt;0")</f>
        <v>77</v>
      </c>
      <c r="G22" s="8">
        <f>+'RI11'!M93</f>
        <v>104</v>
      </c>
    </row>
    <row r="23" spans="2:7" x14ac:dyDescent="0.2">
      <c r="B23" s="3" t="s">
        <v>1556</v>
      </c>
      <c r="C23" s="7">
        <f>+'RI12'!M88</f>
        <v>13.544999999999986</v>
      </c>
      <c r="D23" s="7">
        <f>+'RI12'!M89</f>
        <v>242.90000000000012</v>
      </c>
      <c r="E23" s="7">
        <f>+'RI12'!M90</f>
        <v>231.3</v>
      </c>
      <c r="F23" s="8">
        <f>COUNTIF('RI12'!I10:I85,"&gt;0")</f>
        <v>74</v>
      </c>
      <c r="G23" s="8">
        <f>+'RI12'!M91</f>
        <v>74</v>
      </c>
    </row>
    <row r="24" spans="2:7" x14ac:dyDescent="0.2">
      <c r="B24" s="3" t="s">
        <v>1557</v>
      </c>
      <c r="C24" s="7">
        <f>+'RI13'!M88</f>
        <v>2.7399999999999975</v>
      </c>
      <c r="D24" s="7">
        <f>+'RI13'!M89</f>
        <v>10.350000000000021</v>
      </c>
      <c r="E24" s="7">
        <f>+'RI13'!M90</f>
        <v>35.450000000000003</v>
      </c>
      <c r="F24" s="8">
        <f>COUNTIF('RI13'!I10:I84,"&gt;0")</f>
        <v>75</v>
      </c>
      <c r="G24" s="8">
        <f>+'RI13'!M91</f>
        <v>75</v>
      </c>
    </row>
    <row r="25" spans="2:7" x14ac:dyDescent="0.2">
      <c r="B25" s="3" t="s">
        <v>1558</v>
      </c>
      <c r="C25" s="7">
        <f>+'RI14'!M88</f>
        <v>2.1925000000000003</v>
      </c>
      <c r="D25" s="7">
        <f>+'RI14'!M89</f>
        <v>3.7499999999999947</v>
      </c>
      <c r="E25" s="7">
        <f>+'RI14'!M90</f>
        <v>18.75</v>
      </c>
      <c r="F25" s="8">
        <f>COUNTIF('RI14'!I10:I84,"&gt;0")</f>
        <v>75</v>
      </c>
      <c r="G25" s="8">
        <f>+'RI14'!M91</f>
        <v>75</v>
      </c>
    </row>
    <row r="26" spans="2:7" x14ac:dyDescent="0.2">
      <c r="B26" s="3" t="s">
        <v>1559</v>
      </c>
      <c r="C26" s="7">
        <f>+'RI15'!M88</f>
        <v>10.79249999999997</v>
      </c>
      <c r="D26" s="7">
        <f>+'RI15'!M89</f>
        <v>93.899999999999849</v>
      </c>
      <c r="E26" s="7">
        <f>+'RI15'!M90</f>
        <v>87.199999999999989</v>
      </c>
      <c r="F26" s="8">
        <f>COUNTIF('RI15'!I10:I84,"&gt;0")</f>
        <v>75</v>
      </c>
      <c r="G26" s="8">
        <f>+'RI15'!M91</f>
        <v>75</v>
      </c>
    </row>
    <row r="27" spans="2:7" x14ac:dyDescent="0.2">
      <c r="B27" s="3" t="s">
        <v>1560</v>
      </c>
      <c r="C27" s="7">
        <f>+'RI16'!M90</f>
        <v>3.4300000000000015</v>
      </c>
      <c r="D27" s="7">
        <f>+'RI16'!M91</f>
        <v>8.1099999999999923</v>
      </c>
      <c r="E27" s="7">
        <f>+'RI16'!M92</f>
        <v>19.3</v>
      </c>
      <c r="F27" s="8">
        <f>COUNTIF('RI16'!I10:I86,"&gt;0")</f>
        <v>77</v>
      </c>
      <c r="G27" s="8">
        <f>+'RI16'!M93</f>
        <v>77</v>
      </c>
    </row>
    <row r="28" spans="2:7" x14ac:dyDescent="0.2">
      <c r="B28" s="3" t="s">
        <v>1561</v>
      </c>
      <c r="C28" s="7">
        <f>+'RI17'!M87</f>
        <v>3.5799999999999965</v>
      </c>
      <c r="D28" s="7">
        <f>+'RI17'!M88</f>
        <v>9.2999999999999865</v>
      </c>
      <c r="E28" s="7">
        <f>+'RI17'!M89</f>
        <v>21.75</v>
      </c>
      <c r="F28" s="8">
        <f>COUNTIF('RI17'!I10:I84,"&gt;0")</f>
        <v>74</v>
      </c>
      <c r="G28" s="8">
        <f>+'RI17'!M90</f>
        <v>77</v>
      </c>
    </row>
    <row r="29" spans="2:7" x14ac:dyDescent="0.2">
      <c r="B29" s="3" t="s">
        <v>1562</v>
      </c>
      <c r="C29" s="7">
        <f>+'RI18'!M86</f>
        <v>13.492500000000026</v>
      </c>
      <c r="D29" s="7">
        <f>+'RI18'!M87</f>
        <v>16.252499999999991</v>
      </c>
      <c r="E29" s="7">
        <f>+'RI18'!M88</f>
        <v>36.9</v>
      </c>
      <c r="F29" s="8">
        <f>COUNTIF('RI18'!I10:I84,"&gt;0")</f>
        <v>73</v>
      </c>
      <c r="G29" s="8">
        <f>+'RI18'!M89</f>
        <v>74</v>
      </c>
    </row>
    <row r="30" spans="2:7" x14ac:dyDescent="0.2">
      <c r="B30" s="3" t="s">
        <v>1563</v>
      </c>
      <c r="C30" s="7">
        <f>+'RI19'!M90</f>
        <v>7.2799999999999976</v>
      </c>
      <c r="D30" s="7">
        <f>+'RI19'!M91</f>
        <v>24.39</v>
      </c>
      <c r="E30" s="7">
        <f>+'RI19'!M92</f>
        <v>33.85</v>
      </c>
      <c r="F30" s="8">
        <f>COUNTIF('RI19'!I10:I86,"&gt;0")</f>
        <v>77</v>
      </c>
      <c r="G30" s="8">
        <f>+'RI19'!M93</f>
        <v>109</v>
      </c>
    </row>
    <row r="31" spans="2:7" x14ac:dyDescent="0.2">
      <c r="B31" s="3" t="s">
        <v>1564</v>
      </c>
      <c r="C31" s="7">
        <f>+'RI20'!M88</f>
        <v>9.6529999999999916</v>
      </c>
      <c r="D31" s="7">
        <f>+'RI20'!M89</f>
        <v>9.6529999999999916</v>
      </c>
      <c r="E31" s="7">
        <f>+'RI20'!M90</f>
        <v>27.650000000000002</v>
      </c>
      <c r="F31" s="8">
        <f>COUNTIF('RI20'!I10:I84,"&gt;0")</f>
        <v>75</v>
      </c>
      <c r="G31" s="8">
        <f>+'RI20'!M91</f>
        <v>112</v>
      </c>
    </row>
    <row r="32" spans="2:7" x14ac:dyDescent="0.2">
      <c r="B32" s="3" t="s">
        <v>1565</v>
      </c>
      <c r="C32" s="7">
        <f>+'RI21'!M87</f>
        <v>23.650999999999993</v>
      </c>
      <c r="D32" s="7">
        <f>+'RI21'!M88</f>
        <v>56.721000000000053</v>
      </c>
      <c r="E32" s="131">
        <f>+'RI21'!M89</f>
        <v>86.95</v>
      </c>
      <c r="F32" s="8">
        <f>COUNTIF('RI21'!I10:I84,"&gt;0")</f>
        <v>74</v>
      </c>
      <c r="G32" s="8">
        <f>+'RI21'!M90</f>
        <v>99</v>
      </c>
    </row>
    <row r="33" spans="2:7" x14ac:dyDescent="0.2">
      <c r="B33" s="3" t="s">
        <v>1566</v>
      </c>
      <c r="C33" s="7">
        <f>+'RI22'!M87</f>
        <v>18.274999999999999</v>
      </c>
      <c r="D33" s="7">
        <f>+'RI22'!M88</f>
        <v>18.274999999999999</v>
      </c>
      <c r="E33" s="7">
        <f>+'RI22'!M89</f>
        <v>41.299999999999983</v>
      </c>
      <c r="F33" s="8">
        <f>COUNTIF('RI22'!I10:I84,"&gt;0")</f>
        <v>73</v>
      </c>
      <c r="G33" s="8">
        <f>+'RI22'!M90</f>
        <v>122</v>
      </c>
    </row>
    <row r="34" spans="2:7" x14ac:dyDescent="0.2">
      <c r="B34" s="3" t="s">
        <v>1567</v>
      </c>
      <c r="C34" s="7">
        <f>+'RI23'!M88</f>
        <v>25.096999999999987</v>
      </c>
      <c r="D34" s="7">
        <f>+'RI23'!M89</f>
        <v>25.096999999999987</v>
      </c>
      <c r="E34" s="7">
        <f>+'RI23'!M90</f>
        <v>56.200000000000017</v>
      </c>
      <c r="F34" s="8">
        <f>COUNTIF('RI23'!I10:I84,"&gt;0")</f>
        <v>75</v>
      </c>
      <c r="G34" s="8">
        <f>+'RI23'!M91</f>
        <v>92</v>
      </c>
    </row>
    <row r="35" spans="2:7" x14ac:dyDescent="0.2">
      <c r="B35" s="3" t="s">
        <v>1568</v>
      </c>
      <c r="C35" s="7">
        <f>+'RI24'!M86</f>
        <v>20.84999999999998</v>
      </c>
      <c r="D35" s="7">
        <f>+'RI24'!M87</f>
        <v>20.84999999999998</v>
      </c>
      <c r="E35" s="7">
        <f>+'RI24'!M88</f>
        <v>50.94999999999996</v>
      </c>
      <c r="F35" s="8">
        <f>COUNTIF('RI24'!I10:I84,"&gt;0")</f>
        <v>73</v>
      </c>
      <c r="G35" s="8">
        <f>+'RI24'!M89</f>
        <v>106</v>
      </c>
    </row>
    <row r="36" spans="2:7" x14ac:dyDescent="0.2">
      <c r="B36" s="3" t="s">
        <v>1569</v>
      </c>
      <c r="C36" s="7">
        <f>+'RI25'!M91</f>
        <v>17.753999999999998</v>
      </c>
      <c r="D36" s="7">
        <f>+'RI25'!M92</f>
        <v>17.753999999999998</v>
      </c>
      <c r="E36" s="7">
        <f>+'RI25'!M93</f>
        <v>49.050000000000004</v>
      </c>
      <c r="F36" s="8">
        <f>COUNTIF('RI25'!I10:I87,"&gt;0")</f>
        <v>78</v>
      </c>
      <c r="G36" s="8">
        <f>+'RI25'!M94</f>
        <v>90</v>
      </c>
    </row>
    <row r="37" spans="2:7" x14ac:dyDescent="0.2">
      <c r="B37" s="3" t="s">
        <v>1570</v>
      </c>
      <c r="C37" s="7">
        <f>+'RI26'!M90</f>
        <v>39.095999999999975</v>
      </c>
      <c r="D37" s="7">
        <f>+'RI26'!M91</f>
        <v>39.095999999999975</v>
      </c>
      <c r="E37" s="7">
        <f>+'RI26'!M92</f>
        <v>105.19999999999997</v>
      </c>
      <c r="F37" s="8">
        <f>COUNTIF('RI26'!I10:I86,"&gt;0")</f>
        <v>77</v>
      </c>
      <c r="G37" s="8">
        <f>+'RI26'!M93</f>
        <v>86</v>
      </c>
    </row>
    <row r="38" spans="2:7" x14ac:dyDescent="0.2">
      <c r="B38" s="9" t="s">
        <v>1571</v>
      </c>
      <c r="C38" s="7">
        <f>+'RI27'!M88</f>
        <v>39.849999999999987</v>
      </c>
      <c r="D38" s="7">
        <f>+'RI27'!M89</f>
        <v>39.849999999999987</v>
      </c>
      <c r="E38" s="7">
        <f>+'RI27'!M90</f>
        <v>96.64</v>
      </c>
      <c r="F38" s="8">
        <f>COUNTIF('RI27'!I10:I84,"&gt;0")</f>
        <v>75</v>
      </c>
      <c r="G38" s="8">
        <f>+'RI27'!M91</f>
        <v>96</v>
      </c>
    </row>
    <row r="39" spans="2:7" x14ac:dyDescent="0.2">
      <c r="B39" s="9" t="s">
        <v>1572</v>
      </c>
      <c r="C39" s="7">
        <f>+'RI28'!M89</f>
        <v>124.10000000000005</v>
      </c>
      <c r="D39" s="7">
        <f>+'RI28'!M90</f>
        <v>124.10000000000005</v>
      </c>
      <c r="E39" s="7">
        <f>+'RI28'!M91</f>
        <v>242.09999999999991</v>
      </c>
      <c r="F39" s="8">
        <f>COUNTIF('RI28'!I10:I85,"&gt;0")</f>
        <v>76</v>
      </c>
      <c r="G39" s="8">
        <f>+'RI28'!M92</f>
        <v>108</v>
      </c>
    </row>
    <row r="40" spans="2:7" x14ac:dyDescent="0.2">
      <c r="B40" s="9" t="s">
        <v>1573</v>
      </c>
      <c r="C40" s="7">
        <f>+'RI29'!M91</f>
        <v>65.869999999999933</v>
      </c>
      <c r="D40" s="7">
        <f>+'RI29'!M92</f>
        <v>65.869999999999933</v>
      </c>
      <c r="E40" s="7">
        <f>+'RI29'!M93</f>
        <v>157.59999999999997</v>
      </c>
      <c r="F40" s="8">
        <f>COUNTIF('RI29'!I10:I87,"&gt;0")</f>
        <v>78</v>
      </c>
      <c r="G40" s="8">
        <f>+'RI29'!M94</f>
        <v>160</v>
      </c>
    </row>
    <row r="41" spans="2:7" x14ac:dyDescent="0.2">
      <c r="B41" s="9" t="s">
        <v>1574</v>
      </c>
      <c r="C41" s="7">
        <f>+'RI30'!M93</f>
        <v>30.390000000000018</v>
      </c>
      <c r="D41" s="7">
        <f>+'RI30'!M94</f>
        <v>30.390000000000018</v>
      </c>
      <c r="E41" s="7">
        <f>+'RI30'!M95</f>
        <v>74.849999999999994</v>
      </c>
      <c r="F41" s="8">
        <f>COUNTIF('RI30'!I10:I89,"&gt;0")</f>
        <v>80</v>
      </c>
      <c r="G41" s="8">
        <f>+'RI30'!M96</f>
        <v>100</v>
      </c>
    </row>
    <row r="42" spans="2:7" x14ac:dyDescent="0.2">
      <c r="B42" s="9" t="s">
        <v>1575</v>
      </c>
      <c r="C42" s="7">
        <f>+'RI31'!M88</f>
        <v>78.330000000000013</v>
      </c>
      <c r="D42" s="7">
        <f>+'RI31'!M89</f>
        <v>78.330000000000013</v>
      </c>
      <c r="E42" s="7">
        <f>+'RI31'!M90</f>
        <v>339.24999999999983</v>
      </c>
      <c r="F42" s="8">
        <f>COUNTIF('RI31'!I10:I84,"&gt;0")</f>
        <v>75</v>
      </c>
      <c r="G42" s="8">
        <f>+'RI31'!M91</f>
        <v>189</v>
      </c>
    </row>
    <row r="43" spans="2:7" x14ac:dyDescent="0.2">
      <c r="B43" s="9" t="s">
        <v>1576</v>
      </c>
      <c r="C43" s="7">
        <f>+'RI32'!M92</f>
        <v>78.909999999999926</v>
      </c>
      <c r="D43" s="7">
        <f>+'RI32'!M93</f>
        <v>78.909999999999926</v>
      </c>
      <c r="E43" s="7">
        <f>+'RI32'!M94</f>
        <v>233.5500000000001</v>
      </c>
      <c r="F43" s="8">
        <f>COUNTIF('RI32'!I10:I88,"&gt;0")</f>
        <v>79</v>
      </c>
      <c r="G43" s="8">
        <f>+'RI32'!M95</f>
        <v>201</v>
      </c>
    </row>
    <row r="44" spans="2:7" x14ac:dyDescent="0.2">
      <c r="B44" s="10" t="s">
        <v>1577</v>
      </c>
      <c r="C44" s="7">
        <f>+'AM01'!M88</f>
        <v>14.850000000000009</v>
      </c>
      <c r="D44" s="7">
        <f>+'AM01'!M89</f>
        <v>3423.0750000000003</v>
      </c>
      <c r="E44" s="7">
        <f>+'AM01'!M90</f>
        <v>4158.6000000000013</v>
      </c>
      <c r="F44" s="8">
        <f>COUNTIF('AM01'!I10:I84,"&gt;0")</f>
        <v>75</v>
      </c>
      <c r="G44" s="8">
        <f>+'AM01'!M91</f>
        <v>75</v>
      </c>
    </row>
    <row r="45" spans="2:7" x14ac:dyDescent="0.2">
      <c r="B45" s="9" t="s">
        <v>1578</v>
      </c>
      <c r="C45" s="7">
        <f>+'AM02'!M88</f>
        <v>22.419999999999995</v>
      </c>
      <c r="D45" s="7">
        <f>+'AM02'!M89</f>
        <v>22.419999999999995</v>
      </c>
      <c r="E45" s="7">
        <f>+'AM02'!M90</f>
        <v>65.600000000000009</v>
      </c>
      <c r="F45" s="8">
        <f>COUNTIF('AM02'!I10:I84,"&gt;0")</f>
        <v>46</v>
      </c>
      <c r="G45" s="8">
        <f>+'AM02'!M91</f>
        <v>64</v>
      </c>
    </row>
    <row r="46" spans="2:7" x14ac:dyDescent="0.2">
      <c r="B46" s="10" t="s">
        <v>1579</v>
      </c>
      <c r="C46" s="7">
        <f>+'SD01'!M88</f>
        <v>2.95</v>
      </c>
      <c r="D46" s="7">
        <f>+'SD01'!M89</f>
        <v>53.000000000000007</v>
      </c>
      <c r="E46" s="7">
        <f>+'SD01'!M90</f>
        <v>545.75000000000011</v>
      </c>
      <c r="F46" s="8">
        <f>COUNTIF('SD01'!I10:I84,"&gt;0")</f>
        <v>14</v>
      </c>
      <c r="G46" s="8">
        <f>+'SD01'!M91</f>
        <v>14</v>
      </c>
    </row>
    <row r="47" spans="2:7" x14ac:dyDescent="0.2">
      <c r="B47" s="10" t="s">
        <v>1580</v>
      </c>
      <c r="C47" s="7">
        <f>+'PD01'!M88</f>
        <v>0.16</v>
      </c>
      <c r="D47" s="7">
        <f>+'PD01'!M89</f>
        <v>0</v>
      </c>
      <c r="E47" s="7">
        <f>+'PD01'!M90</f>
        <v>5.45</v>
      </c>
      <c r="F47" s="8">
        <f>COUNTIF('PD01'!I10:I84,"&gt;0")</f>
        <v>4</v>
      </c>
      <c r="G47" s="8">
        <f>+'PD01'!M91</f>
        <v>4</v>
      </c>
    </row>
    <row r="48" spans="2:7" x14ac:dyDescent="0.2">
      <c r="B48" s="9" t="s">
        <v>1581</v>
      </c>
      <c r="C48" s="7">
        <f>+'PD02'!M88</f>
        <v>7.6750000000000007</v>
      </c>
      <c r="D48" s="7">
        <f>+'PD02'!M89</f>
        <v>7.6750000000000007</v>
      </c>
      <c r="E48" s="7">
        <f>+'PD02'!M90</f>
        <v>17.45</v>
      </c>
      <c r="F48" s="8">
        <f>COUNTIF('PD02'!I10:I84,"&gt;0")</f>
        <v>17</v>
      </c>
      <c r="G48" s="8">
        <f>+'PD02'!M91</f>
        <v>17</v>
      </c>
    </row>
    <row r="49" spans="2:7" x14ac:dyDescent="0.2">
      <c r="B49" s="10" t="s">
        <v>1582</v>
      </c>
      <c r="C49" s="7">
        <f>+'OI01'!M88</f>
        <v>11.349999999999998</v>
      </c>
      <c r="D49" s="7">
        <f>+'OI01'!M89</f>
        <v>11.349999999999998</v>
      </c>
      <c r="E49" s="7">
        <f>+'OI01'!M90</f>
        <v>43.399999999999991</v>
      </c>
      <c r="F49" s="8">
        <f>COUNTIF('OI01'!I10:I84,"&gt;0")</f>
        <v>28</v>
      </c>
      <c r="G49" s="8">
        <f>+'OI01'!M91</f>
        <v>28</v>
      </c>
    </row>
    <row r="50" spans="2:7" x14ac:dyDescent="0.2">
      <c r="B50" s="10" t="s">
        <v>1583</v>
      </c>
      <c r="C50" s="7">
        <f>+'MI01'!M88</f>
        <v>2.96</v>
      </c>
      <c r="D50" s="7">
        <f>+'MI01'!M89</f>
        <v>106.29</v>
      </c>
      <c r="E50" s="7">
        <f>+'MI01'!M90</f>
        <v>305.70000000000005</v>
      </c>
      <c r="F50" s="8">
        <f>COUNTIF('MI01'!I10:I84,"&gt;0")</f>
        <v>14</v>
      </c>
      <c r="G50" s="8">
        <f>+'MI01'!M91</f>
        <v>14</v>
      </c>
    </row>
    <row r="51" spans="2:7" x14ac:dyDescent="0.2">
      <c r="C51" s="7"/>
      <c r="D51" s="7"/>
      <c r="E51" s="7"/>
      <c r="F51" s="8"/>
      <c r="G51" s="8"/>
    </row>
    <row r="52" spans="2:7" x14ac:dyDescent="0.2">
      <c r="C52" s="7"/>
      <c r="D52" s="7"/>
      <c r="E52" s="7"/>
      <c r="F52" s="8"/>
      <c r="G52" s="8"/>
    </row>
    <row r="53" spans="2:7" x14ac:dyDescent="0.2">
      <c r="B53" s="6" t="s">
        <v>14</v>
      </c>
      <c r="C53" s="7">
        <f>SUM(C12:C50)</f>
        <v>740.67349999999988</v>
      </c>
      <c r="D53" s="7">
        <f>SUM(D12:D50)</f>
        <v>18644.855499999998</v>
      </c>
      <c r="E53" s="7">
        <f>SUM(E12:E50)</f>
        <v>55693.439999999981</v>
      </c>
      <c r="F53" s="8">
        <f>SUM(F12:F50)</f>
        <v>2284</v>
      </c>
      <c r="G53" s="8">
        <f>SUM(G12:G50)</f>
        <v>3016</v>
      </c>
    </row>
    <row r="54" spans="2:7" x14ac:dyDescent="0.2">
      <c r="C54" s="7"/>
      <c r="D54" s="7"/>
      <c r="E54" s="7"/>
      <c r="F54" s="8"/>
      <c r="G54" s="8"/>
    </row>
    <row r="55" spans="2:7" x14ac:dyDescent="0.2">
      <c r="C55" s="7"/>
      <c r="D55" s="7"/>
      <c r="E55" s="7"/>
      <c r="F55" s="8"/>
      <c r="G55" s="8"/>
    </row>
    <row r="56" spans="2:7" x14ac:dyDescent="0.2">
      <c r="C56" s="7"/>
      <c r="D56" s="7"/>
      <c r="E56" s="7"/>
      <c r="F56" s="8"/>
      <c r="G56" s="8"/>
    </row>
    <row r="57" spans="2:7" x14ac:dyDescent="0.2">
      <c r="C57" s="7"/>
      <c r="D57" s="7"/>
      <c r="E57" s="7"/>
      <c r="F57" s="8"/>
      <c r="G57" s="8"/>
    </row>
    <row r="58" spans="2:7" x14ac:dyDescent="0.2">
      <c r="C58" s="7"/>
      <c r="D58" s="7"/>
      <c r="E58" s="7"/>
      <c r="F58" s="8"/>
      <c r="G58" s="8"/>
    </row>
    <row r="59" spans="2:7" x14ac:dyDescent="0.2">
      <c r="C59" s="7"/>
      <c r="D59" s="7"/>
      <c r="E59" s="7"/>
      <c r="F59" s="8"/>
      <c r="G59" s="8"/>
    </row>
    <row r="60" spans="2:7" x14ac:dyDescent="0.2">
      <c r="C60" s="7"/>
      <c r="D60" s="7"/>
      <c r="E60" s="7"/>
      <c r="F60" s="8"/>
      <c r="G60" s="8"/>
    </row>
    <row r="61" spans="2:7" x14ac:dyDescent="0.2">
      <c r="C61" s="7"/>
      <c r="D61" s="7"/>
      <c r="E61" s="7"/>
      <c r="F61" s="8"/>
      <c r="G61" s="8"/>
    </row>
    <row r="62" spans="2:7" x14ac:dyDescent="0.2">
      <c r="C62" s="7"/>
      <c r="D62" s="7"/>
      <c r="E62" s="7"/>
      <c r="F62" s="8"/>
      <c r="G62" s="8"/>
    </row>
    <row r="63" spans="2:7" x14ac:dyDescent="0.2">
      <c r="C63" s="7"/>
      <c r="D63" s="7"/>
      <c r="E63" s="7"/>
      <c r="F63" s="8"/>
      <c r="G63" s="8"/>
    </row>
    <row r="64" spans="2:7" x14ac:dyDescent="0.2">
      <c r="C64" s="7"/>
      <c r="D64" s="7"/>
      <c r="E64" s="7"/>
      <c r="F64" s="8"/>
      <c r="G64" s="8"/>
    </row>
    <row r="65" spans="3:7" x14ac:dyDescent="0.2">
      <c r="C65" s="7"/>
      <c r="D65" s="7"/>
      <c r="E65" s="7"/>
      <c r="F65" s="8"/>
      <c r="G65" s="8"/>
    </row>
    <row r="66" spans="3:7" x14ac:dyDescent="0.2">
      <c r="C66" s="7"/>
      <c r="D66" s="7"/>
      <c r="E66" s="7"/>
      <c r="F66" s="8"/>
      <c r="G66" s="8"/>
    </row>
    <row r="67" spans="3:7" x14ac:dyDescent="0.2">
      <c r="C67" s="7"/>
      <c r="D67" s="7"/>
      <c r="E67" s="7"/>
      <c r="F67" s="8"/>
      <c r="G67" s="8"/>
    </row>
    <row r="68" spans="3:7" x14ac:dyDescent="0.2">
      <c r="C68" s="7"/>
      <c r="D68" s="7"/>
      <c r="E68" s="7"/>
      <c r="F68" s="8"/>
      <c r="G68" s="8"/>
    </row>
    <row r="69" spans="3:7" x14ac:dyDescent="0.2">
      <c r="C69" s="7"/>
      <c r="D69" s="7"/>
      <c r="E69" s="7"/>
      <c r="F69" s="8"/>
      <c r="G69" s="8"/>
    </row>
    <row r="70" spans="3:7" x14ac:dyDescent="0.2">
      <c r="C70" s="7"/>
      <c r="D70" s="7"/>
      <c r="E70" s="7"/>
      <c r="F70" s="8"/>
      <c r="G70" s="8"/>
    </row>
    <row r="71" spans="3:7" x14ac:dyDescent="0.2">
      <c r="C71" s="7"/>
      <c r="D71" s="7"/>
      <c r="E71" s="7"/>
      <c r="F71" s="8"/>
      <c r="G71" s="8"/>
    </row>
    <row r="72" spans="3:7" x14ac:dyDescent="0.2">
      <c r="C72" s="7"/>
      <c r="D72" s="7"/>
      <c r="E72" s="7"/>
      <c r="F72" s="8"/>
      <c r="G72" s="8"/>
    </row>
    <row r="73" spans="3:7" x14ac:dyDescent="0.2">
      <c r="C73" s="7"/>
      <c r="D73" s="7"/>
      <c r="E73" s="7"/>
      <c r="F73" s="8"/>
      <c r="G73" s="8"/>
    </row>
    <row r="74" spans="3:7" x14ac:dyDescent="0.2">
      <c r="C74" s="7"/>
      <c r="D74" s="7"/>
      <c r="E74" s="7"/>
      <c r="F74" s="8"/>
      <c r="G74" s="8"/>
    </row>
    <row r="75" spans="3:7" x14ac:dyDescent="0.2">
      <c r="C75" s="7"/>
      <c r="D75" s="7"/>
      <c r="E75" s="7"/>
      <c r="F75" s="8"/>
      <c r="G75" s="8"/>
    </row>
    <row r="76" spans="3:7" x14ac:dyDescent="0.2">
      <c r="C76" s="7"/>
      <c r="D76" s="7"/>
      <c r="E76" s="7"/>
      <c r="F76" s="8"/>
      <c r="G76" s="8"/>
    </row>
    <row r="77" spans="3:7" x14ac:dyDescent="0.2">
      <c r="C77" s="7"/>
      <c r="D77" s="7"/>
      <c r="E77" s="7"/>
      <c r="F77" s="8"/>
      <c r="G77" s="8"/>
    </row>
    <row r="78" spans="3:7" x14ac:dyDescent="0.2">
      <c r="C78" s="7"/>
      <c r="D78" s="7"/>
      <c r="E78" s="7"/>
      <c r="F78" s="8"/>
      <c r="G78" s="8"/>
    </row>
    <row r="79" spans="3:7" x14ac:dyDescent="0.2">
      <c r="C79" s="7"/>
      <c r="D79" s="7"/>
      <c r="E79" s="7"/>
      <c r="F79" s="8"/>
      <c r="G79" s="8"/>
    </row>
    <row r="80" spans="3:7" x14ac:dyDescent="0.2">
      <c r="C80" s="7"/>
      <c r="D80" s="7"/>
      <c r="E80" s="7"/>
      <c r="F80" s="8"/>
      <c r="G80" s="8"/>
    </row>
    <row r="81" spans="3:7" x14ac:dyDescent="0.2">
      <c r="C81" s="7"/>
      <c r="D81" s="7"/>
      <c r="E81" s="7"/>
      <c r="F81" s="8"/>
      <c r="G81" s="8"/>
    </row>
    <row r="82" spans="3:7" x14ac:dyDescent="0.2">
      <c r="C82" s="7"/>
      <c r="D82" s="7"/>
      <c r="E82" s="7"/>
      <c r="F82" s="8"/>
      <c r="G82" s="8"/>
    </row>
    <row r="83" spans="3:7" x14ac:dyDescent="0.2">
      <c r="C83" s="7"/>
      <c r="D83" s="7"/>
      <c r="E83" s="7"/>
      <c r="F83" s="8"/>
      <c r="G83" s="8"/>
    </row>
    <row r="84" spans="3:7" x14ac:dyDescent="0.2">
      <c r="C84" s="7"/>
      <c r="D84" s="7"/>
      <c r="E84" s="7"/>
      <c r="F84" s="8"/>
      <c r="G84" s="8"/>
    </row>
    <row r="85" spans="3:7" x14ac:dyDescent="0.2">
      <c r="C85" s="7"/>
      <c r="D85" s="7"/>
      <c r="E85" s="7"/>
      <c r="F85" s="8"/>
      <c r="G85" s="8"/>
    </row>
    <row r="86" spans="3:7" x14ac:dyDescent="0.2">
      <c r="C86" s="7"/>
      <c r="D86" s="7"/>
      <c r="E86" s="7"/>
      <c r="F86" s="8"/>
      <c r="G86" s="8"/>
    </row>
    <row r="87" spans="3:7" x14ac:dyDescent="0.2">
      <c r="C87" s="7"/>
      <c r="D87" s="7"/>
      <c r="E87" s="7"/>
      <c r="F87" s="8"/>
      <c r="G87" s="8"/>
    </row>
    <row r="88" spans="3:7" x14ac:dyDescent="0.2">
      <c r="C88" s="7"/>
      <c r="D88" s="7"/>
      <c r="E88" s="7"/>
      <c r="F88" s="8"/>
      <c r="G88" s="8"/>
    </row>
    <row r="89" spans="3:7" x14ac:dyDescent="0.2">
      <c r="C89" s="7"/>
      <c r="D89" s="7"/>
      <c r="E89" s="7"/>
      <c r="F89" s="8"/>
      <c r="G89" s="8"/>
    </row>
    <row r="90" spans="3:7" x14ac:dyDescent="0.2">
      <c r="C90" s="7"/>
      <c r="D90" s="7"/>
      <c r="E90" s="7"/>
      <c r="F90" s="8"/>
      <c r="G90" s="8"/>
    </row>
    <row r="91" spans="3:7" x14ac:dyDescent="0.2">
      <c r="C91" s="7"/>
      <c r="D91" s="7"/>
      <c r="E91" s="7"/>
      <c r="F91" s="8"/>
      <c r="G91" s="8"/>
    </row>
    <row r="92" spans="3:7" x14ac:dyDescent="0.2">
      <c r="C92" s="7"/>
      <c r="D92" s="7"/>
      <c r="E92" s="7"/>
      <c r="F92" s="8"/>
      <c r="G92" s="8"/>
    </row>
    <row r="93" spans="3:7" x14ac:dyDescent="0.2">
      <c r="C93" s="7"/>
      <c r="D93" s="7"/>
      <c r="E93" s="7"/>
      <c r="F93" s="8"/>
      <c r="G93" s="8"/>
    </row>
    <row r="94" spans="3:7" x14ac:dyDescent="0.2">
      <c r="F94" s="8"/>
      <c r="G94" s="8"/>
    </row>
    <row r="95" spans="3:7" x14ac:dyDescent="0.2">
      <c r="F95" s="8"/>
      <c r="G95" s="8"/>
    </row>
    <row r="96" spans="3:7" x14ac:dyDescent="0.2">
      <c r="F96" s="8"/>
      <c r="G96" s="8"/>
    </row>
  </sheetData>
  <printOptions gridLinesSet="0"/>
  <pageMargins left="0.75" right="0.75" top="1" bottom="1" header="0.5" footer="0.5"/>
  <pageSetup scale="94" orientation="portrait" horizontalDpi="300" verticalDpi="300" r:id="rId1"/>
  <headerFooter alignWithMargins="0">
    <oddHeader xml:space="preserve">&amp;L&amp;D
</oddHeader>
    <oddFooter>&amp;LPBSUM.XLS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92"/>
  <sheetViews>
    <sheetView showGridLines="0" zoomScale="80" zoomScaleNormal="8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52.42578125" style="11" customWidth="1"/>
    <col min="11" max="12" width="10" style="11" customWidth="1"/>
    <col min="13" max="13" width="13.85546875" style="11" customWidth="1"/>
    <col min="14" max="14" width="2.28515625" style="11" customWidth="1"/>
    <col min="15" max="16384" width="12.5703125" style="11"/>
  </cols>
  <sheetData>
    <row r="1" spans="1:14" x14ac:dyDescent="0.25">
      <c r="L1" s="12" t="s">
        <v>15</v>
      </c>
    </row>
    <row r="3" spans="1:14" ht="30.75" x14ac:dyDescent="0.45">
      <c r="A3" s="13" t="s">
        <v>0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</row>
    <row r="4" spans="1:14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</row>
    <row r="5" spans="1:14" ht="30.75" x14ac:dyDescent="0.45">
      <c r="A5" s="13" t="s">
        <v>16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</row>
    <row r="6" spans="1:14" x14ac:dyDescent="0.25">
      <c r="L6" s="12" t="s">
        <v>3</v>
      </c>
    </row>
    <row r="8" spans="1:14" x14ac:dyDescent="0.25">
      <c r="A8" s="15" t="s">
        <v>17</v>
      </c>
      <c r="B8" s="16"/>
      <c r="C8" s="17" t="s">
        <v>18</v>
      </c>
      <c r="D8" s="18"/>
      <c r="E8" s="19"/>
      <c r="F8" s="20" t="s">
        <v>19</v>
      </c>
      <c r="G8" s="20" t="s">
        <v>20</v>
      </c>
      <c r="H8" s="20" t="s">
        <v>21</v>
      </c>
      <c r="I8" s="20" t="s">
        <v>22</v>
      </c>
      <c r="J8" s="20" t="s">
        <v>23</v>
      </c>
      <c r="K8" s="20" t="s">
        <v>5</v>
      </c>
      <c r="L8" s="20" t="s">
        <v>24</v>
      </c>
      <c r="M8" s="20" t="s">
        <v>25</v>
      </c>
    </row>
    <row r="9" spans="1:14" ht="16.5" thickBot="1" x14ac:dyDescent="0.3">
      <c r="A9" s="21"/>
      <c r="B9" s="22"/>
      <c r="C9" s="23" t="s">
        <v>26</v>
      </c>
      <c r="D9" s="23" t="s">
        <v>27</v>
      </c>
      <c r="E9" s="24" t="s">
        <v>28</v>
      </c>
      <c r="F9" s="22"/>
      <c r="G9" s="22"/>
      <c r="H9" s="24" t="s">
        <v>29</v>
      </c>
      <c r="I9" s="25" t="s">
        <v>30</v>
      </c>
      <c r="J9" s="22"/>
      <c r="K9" s="24" t="s">
        <v>10</v>
      </c>
      <c r="L9" s="24" t="s">
        <v>11</v>
      </c>
      <c r="M9" s="24" t="s">
        <v>10</v>
      </c>
    </row>
    <row r="10" spans="1:14" s="102" customFormat="1" ht="16.5" thickTop="1" x14ac:dyDescent="0.25">
      <c r="A10" s="26">
        <v>1</v>
      </c>
      <c r="B10" s="27" t="s">
        <v>30</v>
      </c>
      <c r="C10" s="27"/>
      <c r="D10" s="28">
        <v>581</v>
      </c>
      <c r="E10" s="29"/>
      <c r="F10" s="30">
        <v>0.01</v>
      </c>
      <c r="G10" s="27" t="s">
        <v>57</v>
      </c>
      <c r="H10" s="34">
        <v>1923</v>
      </c>
      <c r="I10" s="31">
        <v>1</v>
      </c>
      <c r="J10" s="29" t="s">
        <v>1612</v>
      </c>
      <c r="K10" s="32">
        <f t="shared" ref="K10:K73" si="0">IF(F10*I10&gt;0,F10*I10," ")</f>
        <v>0.01</v>
      </c>
      <c r="L10" s="33">
        <v>10</v>
      </c>
      <c r="M10" s="33">
        <v>14.5</v>
      </c>
    </row>
    <row r="11" spans="1:14" s="102" customFormat="1" x14ac:dyDescent="0.25">
      <c r="A11" s="26">
        <f t="shared" ref="A11:A74" si="1">A10+1</f>
        <v>2</v>
      </c>
      <c r="B11" s="29"/>
      <c r="C11" s="27"/>
      <c r="D11" s="28">
        <f>D10+1</f>
        <v>582</v>
      </c>
      <c r="E11" s="29"/>
      <c r="F11" s="30">
        <v>1.4999999999999999E-2</v>
      </c>
      <c r="G11" s="27" t="s">
        <v>121</v>
      </c>
      <c r="H11" s="34">
        <v>1925</v>
      </c>
      <c r="I11" s="35">
        <v>1</v>
      </c>
      <c r="J11" s="29" t="s">
        <v>60</v>
      </c>
      <c r="K11" s="32">
        <f t="shared" si="0"/>
        <v>1.4999999999999999E-2</v>
      </c>
      <c r="L11" s="32">
        <v>3.5</v>
      </c>
      <c r="M11" s="32">
        <v>13.5</v>
      </c>
    </row>
    <row r="12" spans="1:14" s="102" customFormat="1" x14ac:dyDescent="0.25">
      <c r="A12" s="26">
        <f t="shared" si="1"/>
        <v>3</v>
      </c>
      <c r="B12" s="29"/>
      <c r="C12" s="27"/>
      <c r="D12" s="28">
        <f t="shared" ref="D12:D26" si="2">D11+1</f>
        <v>583</v>
      </c>
      <c r="E12" s="29"/>
      <c r="F12" s="30">
        <v>0.02</v>
      </c>
      <c r="G12" s="27" t="s">
        <v>122</v>
      </c>
      <c r="H12" s="34">
        <v>1924</v>
      </c>
      <c r="I12" s="35">
        <v>1</v>
      </c>
      <c r="J12" s="29" t="s">
        <v>78</v>
      </c>
      <c r="K12" s="32">
        <f t="shared" si="0"/>
        <v>0.02</v>
      </c>
      <c r="L12" s="32">
        <v>3</v>
      </c>
      <c r="M12" s="32">
        <v>20</v>
      </c>
    </row>
    <row r="13" spans="1:14" s="102" customFormat="1" x14ac:dyDescent="0.25">
      <c r="A13" s="26">
        <f t="shared" si="1"/>
        <v>4</v>
      </c>
      <c r="B13" s="29"/>
      <c r="C13" s="27"/>
      <c r="D13" s="28">
        <f t="shared" si="2"/>
        <v>584</v>
      </c>
      <c r="E13" s="29"/>
      <c r="F13" s="30">
        <f>F12+0.01</f>
        <v>0.03</v>
      </c>
      <c r="G13" s="27" t="s">
        <v>73</v>
      </c>
      <c r="H13" s="34">
        <v>1925</v>
      </c>
      <c r="I13" s="35">
        <v>1</v>
      </c>
      <c r="J13" s="29" t="s">
        <v>60</v>
      </c>
      <c r="K13" s="32">
        <f t="shared" si="0"/>
        <v>0.03</v>
      </c>
      <c r="L13" s="32">
        <v>10</v>
      </c>
      <c r="M13" s="32">
        <v>62.5</v>
      </c>
    </row>
    <row r="14" spans="1:14" s="102" customFormat="1" x14ac:dyDescent="0.25">
      <c r="A14" s="26">
        <f t="shared" si="1"/>
        <v>5</v>
      </c>
      <c r="B14" s="29"/>
      <c r="C14" s="27"/>
      <c r="D14" s="28">
        <f t="shared" si="2"/>
        <v>585</v>
      </c>
      <c r="E14" s="29"/>
      <c r="F14" s="30">
        <f t="shared" ref="F14:F20" si="3">F13+0.01</f>
        <v>0.04</v>
      </c>
      <c r="G14" s="27" t="s">
        <v>123</v>
      </c>
      <c r="H14" s="34">
        <v>1925</v>
      </c>
      <c r="I14" s="35">
        <v>1</v>
      </c>
      <c r="J14" s="29" t="s">
        <v>1612</v>
      </c>
      <c r="K14" s="32">
        <f t="shared" si="0"/>
        <v>0.04</v>
      </c>
      <c r="L14" s="32">
        <v>12.6</v>
      </c>
      <c r="M14" s="32">
        <v>23.5</v>
      </c>
    </row>
    <row r="15" spans="1:14" s="102" customFormat="1" x14ac:dyDescent="0.25">
      <c r="A15" s="26">
        <f t="shared" si="1"/>
        <v>6</v>
      </c>
      <c r="B15" s="29"/>
      <c r="C15" s="27"/>
      <c r="D15" s="28">
        <f t="shared" si="2"/>
        <v>586</v>
      </c>
      <c r="E15" s="29"/>
      <c r="F15" s="30">
        <f t="shared" si="3"/>
        <v>0.05</v>
      </c>
      <c r="G15" s="27" t="s">
        <v>124</v>
      </c>
      <c r="H15" s="34">
        <v>1924</v>
      </c>
      <c r="I15" s="35">
        <v>1</v>
      </c>
      <c r="J15" s="29" t="s">
        <v>54</v>
      </c>
      <c r="K15" s="32">
        <f t="shared" si="0"/>
        <v>0.05</v>
      </c>
      <c r="L15" s="32">
        <v>17.600000000000001</v>
      </c>
      <c r="M15" s="32">
        <v>55</v>
      </c>
    </row>
    <row r="16" spans="1:14" s="102" customFormat="1" x14ac:dyDescent="0.25">
      <c r="A16" s="26">
        <f t="shared" si="1"/>
        <v>7</v>
      </c>
      <c r="B16" s="29"/>
      <c r="C16" s="27"/>
      <c r="D16" s="28">
        <f t="shared" si="2"/>
        <v>587</v>
      </c>
      <c r="E16" s="29"/>
      <c r="F16" s="30">
        <f t="shared" si="3"/>
        <v>6.0000000000000005E-2</v>
      </c>
      <c r="G16" s="27" t="s">
        <v>64</v>
      </c>
      <c r="H16" s="34">
        <v>1925</v>
      </c>
      <c r="I16" s="35">
        <v>1</v>
      </c>
      <c r="J16" s="29" t="s">
        <v>1612</v>
      </c>
      <c r="K16" s="32">
        <f t="shared" si="0"/>
        <v>6.0000000000000005E-2</v>
      </c>
      <c r="L16" s="32">
        <v>3</v>
      </c>
      <c r="M16" s="32">
        <v>13</v>
      </c>
    </row>
    <row r="17" spans="1:13" s="102" customFormat="1" x14ac:dyDescent="0.25">
      <c r="A17" s="26">
        <f t="shared" si="1"/>
        <v>8</v>
      </c>
      <c r="B17" s="29"/>
      <c r="C17" s="27"/>
      <c r="D17" s="28">
        <f t="shared" si="2"/>
        <v>588</v>
      </c>
      <c r="E17" s="29"/>
      <c r="F17" s="30">
        <f t="shared" si="3"/>
        <v>7.0000000000000007E-2</v>
      </c>
      <c r="G17" s="27" t="s">
        <v>138</v>
      </c>
      <c r="H17" s="34">
        <v>1926</v>
      </c>
      <c r="I17" s="35">
        <v>1</v>
      </c>
      <c r="J17" s="29" t="s">
        <v>78</v>
      </c>
      <c r="K17" s="32">
        <f t="shared" si="0"/>
        <v>7.0000000000000007E-2</v>
      </c>
      <c r="L17" s="32">
        <v>8.75</v>
      </c>
      <c r="M17" s="32">
        <v>65</v>
      </c>
    </row>
    <row r="18" spans="1:13" s="102" customFormat="1" x14ac:dyDescent="0.25">
      <c r="A18" s="26">
        <f t="shared" si="1"/>
        <v>9</v>
      </c>
      <c r="B18" s="29"/>
      <c r="C18" s="27"/>
      <c r="D18" s="28">
        <f t="shared" si="2"/>
        <v>589</v>
      </c>
      <c r="E18" s="29"/>
      <c r="F18" s="30">
        <f t="shared" si="3"/>
        <v>0.08</v>
      </c>
      <c r="G18" s="27" t="s">
        <v>74</v>
      </c>
      <c r="H18" s="34">
        <v>1926</v>
      </c>
      <c r="I18" s="35">
        <v>1</v>
      </c>
      <c r="J18" s="29" t="s">
        <v>54</v>
      </c>
      <c r="K18" s="32">
        <f t="shared" si="0"/>
        <v>0.08</v>
      </c>
      <c r="L18" s="32">
        <v>15</v>
      </c>
      <c r="M18" s="32">
        <v>85</v>
      </c>
    </row>
    <row r="19" spans="1:13" s="102" customFormat="1" x14ac:dyDescent="0.25">
      <c r="A19" s="26">
        <f t="shared" si="1"/>
        <v>10</v>
      </c>
      <c r="B19" s="29"/>
      <c r="C19" s="27"/>
      <c r="D19" s="28">
        <f t="shared" si="2"/>
        <v>590</v>
      </c>
      <c r="E19" s="29"/>
      <c r="F19" s="30">
        <f t="shared" si="3"/>
        <v>0.09</v>
      </c>
      <c r="G19" s="27" t="s">
        <v>52</v>
      </c>
      <c r="H19" s="34">
        <v>1926</v>
      </c>
      <c r="I19" s="35">
        <v>1</v>
      </c>
      <c r="J19" s="29" t="s">
        <v>78</v>
      </c>
      <c r="K19" s="32">
        <f t="shared" si="0"/>
        <v>0.09</v>
      </c>
      <c r="L19" s="32">
        <v>4</v>
      </c>
      <c r="M19" s="32">
        <v>32</v>
      </c>
    </row>
    <row r="20" spans="1:13" s="102" customFormat="1" x14ac:dyDescent="0.25">
      <c r="A20" s="26">
        <f t="shared" si="1"/>
        <v>11</v>
      </c>
      <c r="B20" s="29"/>
      <c r="C20" s="27"/>
      <c r="D20" s="28">
        <f t="shared" si="2"/>
        <v>591</v>
      </c>
      <c r="E20" s="29"/>
      <c r="F20" s="30">
        <f t="shared" si="3"/>
        <v>9.9999999999999992E-2</v>
      </c>
      <c r="G20" s="27" t="s">
        <v>126</v>
      </c>
      <c r="H20" s="34">
        <v>1925</v>
      </c>
      <c r="I20" s="35">
        <v>1</v>
      </c>
      <c r="J20" s="29" t="s">
        <v>1612</v>
      </c>
      <c r="K20" s="32">
        <f t="shared" si="0"/>
        <v>9.9999999999999992E-2</v>
      </c>
      <c r="L20" s="32">
        <v>39.75</v>
      </c>
      <c r="M20" s="32">
        <v>65</v>
      </c>
    </row>
    <row r="21" spans="1:13" s="102" customFormat="1" x14ac:dyDescent="0.25">
      <c r="A21" s="26">
        <f t="shared" si="1"/>
        <v>12</v>
      </c>
      <c r="B21" s="29"/>
      <c r="C21" s="27"/>
      <c r="D21" s="28">
        <v>594</v>
      </c>
      <c r="E21" s="29"/>
      <c r="F21" s="30"/>
      <c r="G21" s="27"/>
      <c r="H21" s="34"/>
      <c r="I21" s="35"/>
      <c r="J21" s="29"/>
      <c r="K21" s="32" t="str">
        <f t="shared" si="0"/>
        <v xml:space="preserve"> </v>
      </c>
      <c r="L21" s="32"/>
      <c r="M21" s="32"/>
    </row>
    <row r="22" spans="1:13" s="102" customFormat="1" x14ac:dyDescent="0.25">
      <c r="A22" s="26">
        <f t="shared" si="1"/>
        <v>13</v>
      </c>
      <c r="B22" s="29"/>
      <c r="C22" s="27"/>
      <c r="D22" s="28">
        <f t="shared" si="2"/>
        <v>595</v>
      </c>
      <c r="E22" s="29"/>
      <c r="F22" s="30">
        <v>0.02</v>
      </c>
      <c r="G22" s="27" t="s">
        <v>122</v>
      </c>
      <c r="H22" s="34">
        <v>1923</v>
      </c>
      <c r="I22" s="35">
        <v>1</v>
      </c>
      <c r="J22" s="29" t="s">
        <v>1668</v>
      </c>
      <c r="K22" s="32">
        <f t="shared" si="0"/>
        <v>0.02</v>
      </c>
      <c r="L22" s="32">
        <v>150</v>
      </c>
      <c r="M22" s="32">
        <v>340</v>
      </c>
    </row>
    <row r="23" spans="1:13" s="102" customFormat="1" x14ac:dyDescent="0.25">
      <c r="A23" s="26">
        <f t="shared" si="1"/>
        <v>14</v>
      </c>
      <c r="B23" s="29"/>
      <c r="C23" s="27"/>
      <c r="D23" s="28">
        <f t="shared" si="2"/>
        <v>596</v>
      </c>
      <c r="E23" s="29"/>
      <c r="F23" s="30"/>
      <c r="G23" s="27"/>
      <c r="H23" s="34"/>
      <c r="I23" s="35"/>
      <c r="J23" s="29"/>
      <c r="K23" s="32" t="str">
        <f t="shared" si="0"/>
        <v xml:space="preserve"> </v>
      </c>
      <c r="L23" s="32"/>
      <c r="M23" s="32"/>
    </row>
    <row r="24" spans="1:13" s="102" customFormat="1" x14ac:dyDescent="0.25">
      <c r="A24" s="26">
        <f t="shared" si="1"/>
        <v>15</v>
      </c>
      <c r="B24" s="29"/>
      <c r="C24" s="27"/>
      <c r="D24" s="28">
        <f t="shared" si="2"/>
        <v>597</v>
      </c>
      <c r="E24" s="29"/>
      <c r="F24" s="30">
        <v>0.01</v>
      </c>
      <c r="G24" s="27" t="s">
        <v>57</v>
      </c>
      <c r="H24" s="34">
        <v>1923</v>
      </c>
      <c r="I24" s="35">
        <v>1</v>
      </c>
      <c r="J24" s="29" t="s">
        <v>78</v>
      </c>
      <c r="K24" s="32">
        <f t="shared" si="0"/>
        <v>0.01</v>
      </c>
      <c r="L24" s="32">
        <v>0.25</v>
      </c>
      <c r="M24" s="32">
        <v>5</v>
      </c>
    </row>
    <row r="25" spans="1:13" s="102" customFormat="1" x14ac:dyDescent="0.25">
      <c r="A25" s="26">
        <f t="shared" si="1"/>
        <v>16</v>
      </c>
      <c r="B25" s="29"/>
      <c r="C25" s="27"/>
      <c r="D25" s="28">
        <f t="shared" si="2"/>
        <v>598</v>
      </c>
      <c r="E25" s="29"/>
      <c r="F25" s="30">
        <v>1.4999999999999999E-2</v>
      </c>
      <c r="G25" s="27" t="s">
        <v>121</v>
      </c>
      <c r="H25" s="34">
        <v>1925</v>
      </c>
      <c r="I25" s="35">
        <v>1</v>
      </c>
      <c r="J25" s="29" t="s">
        <v>78</v>
      </c>
      <c r="K25" s="32">
        <f t="shared" si="0"/>
        <v>1.4999999999999999E-2</v>
      </c>
      <c r="L25" s="32">
        <v>0.65</v>
      </c>
      <c r="M25" s="32">
        <v>7.25</v>
      </c>
    </row>
    <row r="26" spans="1:13" s="102" customFormat="1" x14ac:dyDescent="0.25">
      <c r="A26" s="26">
        <f t="shared" si="1"/>
        <v>17</v>
      </c>
      <c r="B26" s="29"/>
      <c r="C26" s="27"/>
      <c r="D26" s="28">
        <f t="shared" si="2"/>
        <v>599</v>
      </c>
      <c r="E26" s="29"/>
      <c r="F26" s="30">
        <v>0.02</v>
      </c>
      <c r="G26" s="27" t="s">
        <v>122</v>
      </c>
      <c r="H26" s="34">
        <v>1923</v>
      </c>
      <c r="I26" s="35">
        <v>1</v>
      </c>
      <c r="J26" s="29" t="s">
        <v>60</v>
      </c>
      <c r="K26" s="32">
        <f t="shared" si="0"/>
        <v>0.02</v>
      </c>
      <c r="L26" s="32">
        <v>0.3</v>
      </c>
      <c r="M26" s="32">
        <v>0.7</v>
      </c>
    </row>
    <row r="27" spans="1:13" s="102" customFormat="1" x14ac:dyDescent="0.25">
      <c r="A27" s="26">
        <f t="shared" si="1"/>
        <v>18</v>
      </c>
      <c r="B27" s="29"/>
      <c r="C27" s="27"/>
      <c r="D27" s="36" t="s">
        <v>139</v>
      </c>
      <c r="E27" s="29"/>
      <c r="F27" s="30">
        <v>0.02</v>
      </c>
      <c r="G27" s="27" t="s">
        <v>122</v>
      </c>
      <c r="H27" s="34">
        <v>1929</v>
      </c>
      <c r="I27" s="35">
        <v>1</v>
      </c>
      <c r="J27" s="29" t="s">
        <v>1612</v>
      </c>
      <c r="K27" s="32">
        <f t="shared" si="0"/>
        <v>0.02</v>
      </c>
      <c r="L27" s="32">
        <v>80</v>
      </c>
      <c r="M27" s="32">
        <v>160</v>
      </c>
    </row>
    <row r="28" spans="1:13" s="102" customFormat="1" x14ac:dyDescent="0.25">
      <c r="A28" s="26">
        <f t="shared" si="1"/>
        <v>19</v>
      </c>
      <c r="B28" s="29"/>
      <c r="C28" s="27"/>
      <c r="D28" s="28">
        <v>600</v>
      </c>
      <c r="E28" s="29"/>
      <c r="F28" s="30">
        <v>0.03</v>
      </c>
      <c r="G28" s="27" t="s">
        <v>73</v>
      </c>
      <c r="H28" s="34">
        <v>1924</v>
      </c>
      <c r="I28" s="35">
        <v>1</v>
      </c>
      <c r="J28" s="29" t="s">
        <v>55</v>
      </c>
      <c r="K28" s="32">
        <f t="shared" si="0"/>
        <v>0.03</v>
      </c>
      <c r="L28" s="32">
        <v>5.6</v>
      </c>
      <c r="M28" s="32">
        <v>45</v>
      </c>
    </row>
    <row r="29" spans="1:13" s="102" customFormat="1" x14ac:dyDescent="0.25">
      <c r="A29" s="26">
        <f t="shared" si="1"/>
        <v>20</v>
      </c>
      <c r="B29" s="29"/>
      <c r="C29" s="27"/>
      <c r="D29" s="28">
        <f t="shared" ref="D29:D74" si="4">D28+1</f>
        <v>601</v>
      </c>
      <c r="E29" s="29"/>
      <c r="F29" s="30">
        <v>0.04</v>
      </c>
      <c r="G29" s="27" t="s">
        <v>123</v>
      </c>
      <c r="H29" s="34">
        <v>1923</v>
      </c>
      <c r="I29" s="35">
        <v>1</v>
      </c>
      <c r="J29" s="29" t="s">
        <v>78</v>
      </c>
      <c r="K29" s="32">
        <f t="shared" si="0"/>
        <v>0.04</v>
      </c>
      <c r="L29" s="32">
        <v>2.8</v>
      </c>
      <c r="M29" s="32">
        <v>12.5</v>
      </c>
    </row>
    <row r="30" spans="1:13" s="102" customFormat="1" x14ac:dyDescent="0.25">
      <c r="A30" s="26">
        <f t="shared" si="1"/>
        <v>21</v>
      </c>
      <c r="B30" s="29"/>
      <c r="C30" s="27"/>
      <c r="D30" s="28">
        <f t="shared" si="4"/>
        <v>602</v>
      </c>
      <c r="E30" s="29"/>
      <c r="F30" s="30">
        <v>0.05</v>
      </c>
      <c r="G30" s="27" t="s">
        <v>124</v>
      </c>
      <c r="H30" s="34">
        <v>1924</v>
      </c>
      <c r="I30" s="35">
        <v>1</v>
      </c>
      <c r="J30" s="29" t="s">
        <v>55</v>
      </c>
      <c r="K30" s="32">
        <f t="shared" si="0"/>
        <v>0.05</v>
      </c>
      <c r="L30" s="32">
        <v>1.25</v>
      </c>
      <c r="M30" s="32">
        <v>25</v>
      </c>
    </row>
    <row r="31" spans="1:13" s="102" customFormat="1" x14ac:dyDescent="0.25">
      <c r="A31" s="26">
        <f t="shared" si="1"/>
        <v>22</v>
      </c>
      <c r="B31" s="29"/>
      <c r="C31" s="27"/>
      <c r="D31" s="28">
        <f t="shared" si="4"/>
        <v>603</v>
      </c>
      <c r="E31" s="29"/>
      <c r="F31" s="30">
        <v>0.1</v>
      </c>
      <c r="G31" s="27" t="s">
        <v>126</v>
      </c>
      <c r="H31" s="34">
        <v>1924</v>
      </c>
      <c r="I31" s="35">
        <v>1</v>
      </c>
      <c r="J31" s="29" t="s">
        <v>55</v>
      </c>
      <c r="K31" s="32">
        <f t="shared" si="0"/>
        <v>0.1</v>
      </c>
      <c r="L31" s="32">
        <v>2.8</v>
      </c>
      <c r="M31" s="32">
        <v>30</v>
      </c>
    </row>
    <row r="32" spans="1:13" s="102" customFormat="1" x14ac:dyDescent="0.25">
      <c r="A32" s="26">
        <f t="shared" si="1"/>
        <v>23</v>
      </c>
      <c r="B32" s="29"/>
      <c r="C32" s="27"/>
      <c r="D32" s="28">
        <f t="shared" si="4"/>
        <v>604</v>
      </c>
      <c r="E32" s="29"/>
      <c r="F32" s="30">
        <v>0.01</v>
      </c>
      <c r="G32" s="27" t="s">
        <v>57</v>
      </c>
      <c r="H32" s="34">
        <v>1924</v>
      </c>
      <c r="I32" s="35">
        <v>1</v>
      </c>
      <c r="J32" s="29" t="s">
        <v>55</v>
      </c>
      <c r="K32" s="32">
        <f t="shared" si="0"/>
        <v>0.01</v>
      </c>
      <c r="L32" s="32">
        <v>0.2</v>
      </c>
      <c r="M32" s="32">
        <v>22.5</v>
      </c>
    </row>
    <row r="33" spans="1:13" s="102" customFormat="1" x14ac:dyDescent="0.25">
      <c r="A33" s="26">
        <f t="shared" si="1"/>
        <v>24</v>
      </c>
      <c r="B33" s="29"/>
      <c r="C33" s="27"/>
      <c r="D33" s="28">
        <f t="shared" si="4"/>
        <v>605</v>
      </c>
      <c r="E33" s="29"/>
      <c r="F33" s="30">
        <v>1.4999999999999999E-2</v>
      </c>
      <c r="G33" s="27" t="s">
        <v>121</v>
      </c>
      <c r="H33" s="34">
        <v>1925</v>
      </c>
      <c r="I33" s="35">
        <v>1</v>
      </c>
      <c r="J33" s="29" t="s">
        <v>55</v>
      </c>
      <c r="K33" s="32">
        <f t="shared" si="0"/>
        <v>1.4999999999999999E-2</v>
      </c>
      <c r="L33" s="32">
        <v>0.25</v>
      </c>
      <c r="M33" s="32">
        <v>22.5</v>
      </c>
    </row>
    <row r="34" spans="1:13" s="102" customFormat="1" x14ac:dyDescent="0.25">
      <c r="A34" s="26">
        <f t="shared" si="1"/>
        <v>25</v>
      </c>
      <c r="B34" s="29"/>
      <c r="C34" s="27"/>
      <c r="D34" s="28">
        <f t="shared" si="4"/>
        <v>606</v>
      </c>
      <c r="E34" s="29"/>
      <c r="F34" s="30">
        <v>0.02</v>
      </c>
      <c r="G34" s="27" t="s">
        <v>122</v>
      </c>
      <c r="H34" s="34">
        <v>1923</v>
      </c>
      <c r="I34" s="35">
        <v>1</v>
      </c>
      <c r="J34" s="29" t="s">
        <v>78</v>
      </c>
      <c r="K34" s="32">
        <f t="shared" si="0"/>
        <v>0.02</v>
      </c>
      <c r="L34" s="32">
        <v>0.3</v>
      </c>
      <c r="M34" s="32">
        <v>5.75</v>
      </c>
    </row>
    <row r="35" spans="1:13" s="102" customFormat="1" x14ac:dyDescent="0.25">
      <c r="A35" s="26">
        <f t="shared" si="1"/>
        <v>26</v>
      </c>
      <c r="B35" s="29"/>
      <c r="C35" s="27"/>
      <c r="D35" s="28">
        <v>610</v>
      </c>
      <c r="E35" s="29"/>
      <c r="F35" s="30">
        <v>0.02</v>
      </c>
      <c r="G35" s="27" t="s">
        <v>121</v>
      </c>
      <c r="H35" s="34">
        <v>1923</v>
      </c>
      <c r="I35" s="35">
        <v>1</v>
      </c>
      <c r="J35" s="29" t="s">
        <v>1612</v>
      </c>
      <c r="K35" s="32">
        <f t="shared" si="0"/>
        <v>0.02</v>
      </c>
      <c r="L35" s="32">
        <v>0.5</v>
      </c>
      <c r="M35" s="32">
        <v>0.75</v>
      </c>
    </row>
    <row r="36" spans="1:13" s="102" customFormat="1" x14ac:dyDescent="0.25">
      <c r="A36" s="26">
        <f t="shared" si="1"/>
        <v>27</v>
      </c>
      <c r="B36" s="29"/>
      <c r="C36" s="27"/>
      <c r="D36" s="28">
        <f t="shared" si="4"/>
        <v>611</v>
      </c>
      <c r="E36" s="29"/>
      <c r="F36" s="30">
        <v>0.02</v>
      </c>
      <c r="G36" s="27" t="s">
        <v>121</v>
      </c>
      <c r="H36" s="34">
        <v>1923</v>
      </c>
      <c r="I36" s="35">
        <v>1</v>
      </c>
      <c r="J36" s="29" t="s">
        <v>60</v>
      </c>
      <c r="K36" s="32">
        <f t="shared" si="0"/>
        <v>0.02</v>
      </c>
      <c r="L36" s="32">
        <v>6.2</v>
      </c>
      <c r="M36" s="32">
        <v>9.5</v>
      </c>
    </row>
    <row r="37" spans="1:13" s="102" customFormat="1" x14ac:dyDescent="0.25">
      <c r="A37" s="26">
        <f t="shared" si="1"/>
        <v>28</v>
      </c>
      <c r="B37" s="29"/>
      <c r="C37" s="27"/>
      <c r="D37" s="28">
        <f t="shared" si="4"/>
        <v>612</v>
      </c>
      <c r="E37" s="29"/>
      <c r="F37" s="30">
        <v>0.02</v>
      </c>
      <c r="G37" s="27" t="s">
        <v>121</v>
      </c>
      <c r="H37" s="34">
        <v>1923</v>
      </c>
      <c r="I37" s="35">
        <v>1</v>
      </c>
      <c r="J37" s="29" t="s">
        <v>1612</v>
      </c>
      <c r="K37" s="32">
        <f t="shared" si="0"/>
        <v>0.02</v>
      </c>
      <c r="L37" s="32">
        <v>7</v>
      </c>
      <c r="M37" s="32">
        <v>20</v>
      </c>
    </row>
    <row r="38" spans="1:13" s="102" customFormat="1" x14ac:dyDescent="0.25">
      <c r="A38" s="26">
        <f t="shared" si="1"/>
        <v>29</v>
      </c>
      <c r="B38" s="29"/>
      <c r="C38" s="27"/>
      <c r="D38" s="28">
        <f t="shared" si="4"/>
        <v>613</v>
      </c>
      <c r="E38" s="29"/>
      <c r="F38" s="30"/>
      <c r="G38" s="27"/>
      <c r="H38" s="34"/>
      <c r="I38" s="35"/>
      <c r="J38" s="29"/>
      <c r="K38" s="32" t="str">
        <f t="shared" si="0"/>
        <v xml:space="preserve"> </v>
      </c>
      <c r="L38" s="32"/>
      <c r="M38" s="32"/>
    </row>
    <row r="39" spans="1:13" s="102" customFormat="1" x14ac:dyDescent="0.25">
      <c r="A39" s="26">
        <f t="shared" si="1"/>
        <v>30</v>
      </c>
      <c r="B39" s="29"/>
      <c r="C39" s="27"/>
      <c r="D39" s="28">
        <f t="shared" si="4"/>
        <v>614</v>
      </c>
      <c r="E39" s="29"/>
      <c r="F39" s="30">
        <v>0.01</v>
      </c>
      <c r="G39" s="80" t="s">
        <v>140</v>
      </c>
      <c r="H39" s="34">
        <v>1924</v>
      </c>
      <c r="I39" s="35">
        <v>1</v>
      </c>
      <c r="J39" s="29" t="s">
        <v>1612</v>
      </c>
      <c r="K39" s="32">
        <f t="shared" si="0"/>
        <v>0.01</v>
      </c>
      <c r="L39" s="32">
        <v>2</v>
      </c>
      <c r="M39" s="32">
        <v>3.1</v>
      </c>
    </row>
    <row r="40" spans="1:13" s="102" customFormat="1" x14ac:dyDescent="0.25">
      <c r="A40" s="26">
        <f t="shared" si="1"/>
        <v>31</v>
      </c>
      <c r="B40" s="29"/>
      <c r="C40" s="27"/>
      <c r="D40" s="28">
        <f t="shared" si="4"/>
        <v>615</v>
      </c>
      <c r="E40" s="29"/>
      <c r="F40" s="30">
        <v>0.02</v>
      </c>
      <c r="G40" s="80" t="s">
        <v>140</v>
      </c>
      <c r="H40" s="34">
        <v>1924</v>
      </c>
      <c r="I40" s="35">
        <v>1</v>
      </c>
      <c r="J40" s="29" t="s">
        <v>1612</v>
      </c>
      <c r="K40" s="32">
        <f t="shared" si="0"/>
        <v>0.02</v>
      </c>
      <c r="L40" s="32">
        <v>3.75</v>
      </c>
      <c r="M40" s="32">
        <v>5.25</v>
      </c>
    </row>
    <row r="41" spans="1:13" s="102" customFormat="1" x14ac:dyDescent="0.25">
      <c r="A41" s="26">
        <f t="shared" si="1"/>
        <v>32</v>
      </c>
      <c r="B41" s="29"/>
      <c r="C41" s="27"/>
      <c r="D41" s="28">
        <f t="shared" si="4"/>
        <v>616</v>
      </c>
      <c r="E41" s="29"/>
      <c r="F41" s="30">
        <v>0.05</v>
      </c>
      <c r="G41" s="80" t="s">
        <v>140</v>
      </c>
      <c r="H41" s="34">
        <v>1924</v>
      </c>
      <c r="I41" s="35">
        <v>1</v>
      </c>
      <c r="J41" s="29" t="s">
        <v>1612</v>
      </c>
      <c r="K41" s="32">
        <f t="shared" si="0"/>
        <v>0.05</v>
      </c>
      <c r="L41" s="32">
        <v>22</v>
      </c>
      <c r="M41" s="32">
        <v>22.5</v>
      </c>
    </row>
    <row r="42" spans="1:13" s="102" customFormat="1" x14ac:dyDescent="0.25">
      <c r="A42" s="26">
        <f t="shared" si="1"/>
        <v>33</v>
      </c>
      <c r="B42" s="29"/>
      <c r="C42" s="27"/>
      <c r="D42" s="28">
        <f t="shared" si="4"/>
        <v>617</v>
      </c>
      <c r="E42" s="29"/>
      <c r="F42" s="30">
        <v>0.01</v>
      </c>
      <c r="G42" s="27" t="s">
        <v>141</v>
      </c>
      <c r="H42" s="34">
        <v>1925</v>
      </c>
      <c r="I42" s="35">
        <v>1</v>
      </c>
      <c r="J42" s="29" t="s">
        <v>55</v>
      </c>
      <c r="K42" s="32">
        <f t="shared" si="0"/>
        <v>0.01</v>
      </c>
      <c r="L42" s="32">
        <v>2</v>
      </c>
      <c r="M42" s="32">
        <v>37.5</v>
      </c>
    </row>
    <row r="43" spans="1:13" s="102" customFormat="1" x14ac:dyDescent="0.25">
      <c r="A43" s="26">
        <f t="shared" si="1"/>
        <v>34</v>
      </c>
      <c r="B43" s="29"/>
      <c r="C43" s="27"/>
      <c r="D43" s="28">
        <f t="shared" si="4"/>
        <v>618</v>
      </c>
      <c r="E43" s="29"/>
      <c r="F43" s="30">
        <v>0.02</v>
      </c>
      <c r="G43" s="27" t="s">
        <v>141</v>
      </c>
      <c r="H43" s="34">
        <v>1925</v>
      </c>
      <c r="I43" s="35">
        <v>1</v>
      </c>
      <c r="J43" s="29" t="s">
        <v>1612</v>
      </c>
      <c r="K43" s="32">
        <f t="shared" si="0"/>
        <v>0.02</v>
      </c>
      <c r="L43" s="32">
        <v>4</v>
      </c>
      <c r="M43" s="32">
        <v>4.9000000000000004</v>
      </c>
    </row>
    <row r="44" spans="1:13" s="102" customFormat="1" x14ac:dyDescent="0.25">
      <c r="A44" s="26">
        <f t="shared" si="1"/>
        <v>35</v>
      </c>
      <c r="B44" s="29"/>
      <c r="C44" s="27"/>
      <c r="D44" s="28">
        <f t="shared" si="4"/>
        <v>619</v>
      </c>
      <c r="E44" s="29"/>
      <c r="F44" s="30">
        <v>0.05</v>
      </c>
      <c r="G44" s="27" t="s">
        <v>141</v>
      </c>
      <c r="H44" s="34">
        <v>1925</v>
      </c>
      <c r="I44" s="35">
        <v>1</v>
      </c>
      <c r="J44" s="29" t="s">
        <v>60</v>
      </c>
      <c r="K44" s="32">
        <f t="shared" si="0"/>
        <v>0.05</v>
      </c>
      <c r="L44" s="32">
        <v>19.8</v>
      </c>
      <c r="M44" s="32">
        <v>30</v>
      </c>
    </row>
    <row r="45" spans="1:13" s="102" customFormat="1" x14ac:dyDescent="0.25">
      <c r="A45" s="26">
        <f t="shared" si="1"/>
        <v>36</v>
      </c>
      <c r="B45" s="29"/>
      <c r="C45" s="27"/>
      <c r="D45" s="28">
        <f t="shared" si="4"/>
        <v>620</v>
      </c>
      <c r="E45" s="29"/>
      <c r="F45" s="30">
        <v>0.02</v>
      </c>
      <c r="G45" s="27" t="s">
        <v>142</v>
      </c>
      <c r="H45" s="34">
        <v>1925</v>
      </c>
      <c r="I45" s="35">
        <v>1</v>
      </c>
      <c r="J45" s="29" t="s">
        <v>1612</v>
      </c>
      <c r="K45" s="32">
        <f t="shared" si="0"/>
        <v>0.02</v>
      </c>
      <c r="L45" s="32">
        <v>3.25</v>
      </c>
      <c r="M45" s="32">
        <v>4.5</v>
      </c>
    </row>
    <row r="46" spans="1:13" s="102" customFormat="1" x14ac:dyDescent="0.25">
      <c r="A46" s="26">
        <f t="shared" si="1"/>
        <v>37</v>
      </c>
      <c r="B46" s="29"/>
      <c r="C46" s="27"/>
      <c r="D46" s="28">
        <f t="shared" si="4"/>
        <v>621</v>
      </c>
      <c r="E46" s="29"/>
      <c r="F46" s="30">
        <v>0.05</v>
      </c>
      <c r="G46" s="27" t="s">
        <v>142</v>
      </c>
      <c r="H46" s="34">
        <v>1925</v>
      </c>
      <c r="I46" s="35">
        <v>1</v>
      </c>
      <c r="J46" s="29" t="s">
        <v>1612</v>
      </c>
      <c r="K46" s="32">
        <f t="shared" si="0"/>
        <v>0.05</v>
      </c>
      <c r="L46" s="32">
        <v>13.85</v>
      </c>
      <c r="M46" s="32">
        <v>12.5</v>
      </c>
    </row>
    <row r="47" spans="1:13" s="102" customFormat="1" x14ac:dyDescent="0.25">
      <c r="A47" s="26">
        <f t="shared" si="1"/>
        <v>38</v>
      </c>
      <c r="B47" s="29"/>
      <c r="C47" s="27"/>
      <c r="D47" s="28">
        <f t="shared" si="4"/>
        <v>622</v>
      </c>
      <c r="E47" s="29"/>
      <c r="F47" s="30">
        <v>0.13</v>
      </c>
      <c r="G47" s="27" t="s">
        <v>143</v>
      </c>
      <c r="H47" s="34">
        <v>1926</v>
      </c>
      <c r="I47" s="35">
        <v>1</v>
      </c>
      <c r="J47" s="29" t="s">
        <v>55</v>
      </c>
      <c r="K47" s="32">
        <f t="shared" si="0"/>
        <v>0.13</v>
      </c>
      <c r="L47" s="32">
        <v>9</v>
      </c>
      <c r="M47" s="32">
        <v>90</v>
      </c>
    </row>
    <row r="48" spans="1:13" s="102" customFormat="1" x14ac:dyDescent="0.25">
      <c r="A48" s="26">
        <f t="shared" si="1"/>
        <v>39</v>
      </c>
      <c r="B48" s="29"/>
      <c r="C48" s="27"/>
      <c r="D48" s="28">
        <f t="shared" si="4"/>
        <v>623</v>
      </c>
      <c r="E48" s="29"/>
      <c r="F48" s="30">
        <v>0.17</v>
      </c>
      <c r="G48" s="27" t="s">
        <v>144</v>
      </c>
      <c r="H48" s="34">
        <v>1925</v>
      </c>
      <c r="I48" s="35">
        <v>1</v>
      </c>
      <c r="J48" s="29" t="s">
        <v>78</v>
      </c>
      <c r="K48" s="32">
        <f t="shared" si="0"/>
        <v>0.17</v>
      </c>
      <c r="L48" s="32">
        <v>13.5</v>
      </c>
      <c r="M48" s="32">
        <v>35</v>
      </c>
    </row>
    <row r="49" spans="1:13" s="102" customFormat="1" x14ac:dyDescent="0.25">
      <c r="A49" s="26">
        <f t="shared" si="1"/>
        <v>40</v>
      </c>
      <c r="B49" s="29"/>
      <c r="C49" s="27"/>
      <c r="D49" s="28">
        <v>627</v>
      </c>
      <c r="E49" s="29"/>
      <c r="F49" s="30">
        <v>0.02</v>
      </c>
      <c r="G49" s="27" t="s">
        <v>145</v>
      </c>
      <c r="H49" s="34">
        <v>1926</v>
      </c>
      <c r="I49" s="35">
        <v>1</v>
      </c>
      <c r="J49" s="29" t="s">
        <v>54</v>
      </c>
      <c r="K49" s="32">
        <f t="shared" si="0"/>
        <v>0.02</v>
      </c>
      <c r="L49" s="32">
        <v>2.25</v>
      </c>
      <c r="M49" s="32">
        <v>7</v>
      </c>
    </row>
    <row r="50" spans="1:13" s="102" customFormat="1" x14ac:dyDescent="0.25">
      <c r="A50" s="26">
        <f t="shared" si="1"/>
        <v>41</v>
      </c>
      <c r="B50" s="29"/>
      <c r="C50" s="27"/>
      <c r="D50" s="28">
        <f t="shared" si="4"/>
        <v>628</v>
      </c>
      <c r="E50" s="29"/>
      <c r="F50" s="30">
        <v>0.05</v>
      </c>
      <c r="G50" s="27" t="s">
        <v>146</v>
      </c>
      <c r="H50" s="34">
        <v>1926</v>
      </c>
      <c r="I50" s="35">
        <v>1</v>
      </c>
      <c r="J50" s="29" t="s">
        <v>78</v>
      </c>
      <c r="K50" s="32">
        <f t="shared" si="0"/>
        <v>0.05</v>
      </c>
      <c r="L50" s="32">
        <v>4.75</v>
      </c>
      <c r="M50" s="32">
        <v>20</v>
      </c>
    </row>
    <row r="51" spans="1:13" s="102" customFormat="1" x14ac:dyDescent="0.25">
      <c r="A51" s="26">
        <f t="shared" si="1"/>
        <v>42</v>
      </c>
      <c r="B51" s="29"/>
      <c r="C51" s="27"/>
      <c r="D51" s="28">
        <f t="shared" si="4"/>
        <v>629</v>
      </c>
      <c r="E51" s="29"/>
      <c r="F51" s="30">
        <v>0.02</v>
      </c>
      <c r="G51" s="27" t="s">
        <v>147</v>
      </c>
      <c r="H51" s="34">
        <v>1926</v>
      </c>
      <c r="I51" s="35">
        <v>1</v>
      </c>
      <c r="J51" s="29" t="s">
        <v>60</v>
      </c>
      <c r="K51" s="32">
        <f t="shared" si="0"/>
        <v>0.02</v>
      </c>
      <c r="L51" s="32">
        <v>1.5</v>
      </c>
      <c r="M51" s="32">
        <v>3</v>
      </c>
    </row>
    <row r="52" spans="1:13" s="102" customFormat="1" x14ac:dyDescent="0.25">
      <c r="A52" s="26">
        <f t="shared" si="1"/>
        <v>43</v>
      </c>
      <c r="B52" s="29"/>
      <c r="C52" s="27"/>
      <c r="D52" s="28">
        <f t="shared" si="4"/>
        <v>630</v>
      </c>
      <c r="E52" s="29"/>
      <c r="F52" s="30">
        <v>0.02</v>
      </c>
      <c r="G52" s="27" t="s">
        <v>147</v>
      </c>
      <c r="H52" s="34">
        <v>1926</v>
      </c>
      <c r="I52" s="35">
        <v>25</v>
      </c>
      <c r="J52" s="29" t="s">
        <v>60</v>
      </c>
      <c r="K52" s="32">
        <f t="shared" si="0"/>
        <v>0.5</v>
      </c>
      <c r="L52" s="32">
        <v>325</v>
      </c>
      <c r="M52" s="32">
        <v>600</v>
      </c>
    </row>
    <row r="53" spans="1:13" s="102" customFormat="1" x14ac:dyDescent="0.25">
      <c r="A53" s="26">
        <f t="shared" si="1"/>
        <v>44</v>
      </c>
      <c r="B53" s="29"/>
      <c r="C53" s="27"/>
      <c r="D53" s="28">
        <f t="shared" si="4"/>
        <v>631</v>
      </c>
      <c r="E53" s="29"/>
      <c r="F53" s="30">
        <v>1.4999999999999999E-2</v>
      </c>
      <c r="G53" s="27" t="s">
        <v>121</v>
      </c>
      <c r="H53" s="34">
        <v>1926</v>
      </c>
      <c r="I53" s="35">
        <v>1</v>
      </c>
      <c r="J53" s="29" t="s">
        <v>78</v>
      </c>
      <c r="K53" s="32">
        <f t="shared" si="0"/>
        <v>1.4999999999999999E-2</v>
      </c>
      <c r="L53" s="32">
        <v>1.5</v>
      </c>
      <c r="M53" s="32">
        <v>3</v>
      </c>
    </row>
    <row r="54" spans="1:13" s="102" customFormat="1" x14ac:dyDescent="0.25">
      <c r="A54" s="26">
        <f t="shared" si="1"/>
        <v>45</v>
      </c>
      <c r="B54" s="29"/>
      <c r="C54" s="27"/>
      <c r="D54" s="28">
        <f t="shared" si="4"/>
        <v>632</v>
      </c>
      <c r="E54" s="29"/>
      <c r="F54" s="30">
        <v>0.01</v>
      </c>
      <c r="G54" s="27" t="s">
        <v>57</v>
      </c>
      <c r="H54" s="34">
        <v>1927</v>
      </c>
      <c r="I54" s="35">
        <v>1</v>
      </c>
      <c r="J54" s="29" t="s">
        <v>104</v>
      </c>
      <c r="K54" s="32">
        <f t="shared" si="0"/>
        <v>0.01</v>
      </c>
      <c r="L54" s="32">
        <v>0.25</v>
      </c>
      <c r="M54" s="32">
        <v>0.35</v>
      </c>
    </row>
    <row r="55" spans="1:13" s="102" customFormat="1" x14ac:dyDescent="0.25">
      <c r="A55" s="26">
        <f t="shared" si="1"/>
        <v>46</v>
      </c>
      <c r="B55" s="29"/>
      <c r="C55" s="27"/>
      <c r="D55" s="28">
        <f t="shared" si="4"/>
        <v>633</v>
      </c>
      <c r="E55" s="29"/>
      <c r="F55" s="30">
        <v>1.4999999999999999E-2</v>
      </c>
      <c r="G55" s="27" t="s">
        <v>121</v>
      </c>
      <c r="H55" s="34">
        <v>1927</v>
      </c>
      <c r="I55" s="35">
        <v>1</v>
      </c>
      <c r="J55" s="29" t="s">
        <v>104</v>
      </c>
      <c r="K55" s="32">
        <f t="shared" si="0"/>
        <v>1.4999999999999999E-2</v>
      </c>
      <c r="L55" s="32">
        <v>3.6</v>
      </c>
      <c r="M55" s="32">
        <v>2.6</v>
      </c>
    </row>
    <row r="56" spans="1:13" s="102" customFormat="1" x14ac:dyDescent="0.25">
      <c r="A56" s="26">
        <f t="shared" si="1"/>
        <v>47</v>
      </c>
      <c r="B56" s="29"/>
      <c r="C56" s="27"/>
      <c r="D56" s="28">
        <f t="shared" si="4"/>
        <v>634</v>
      </c>
      <c r="E56" s="29"/>
      <c r="F56" s="30">
        <v>0.02</v>
      </c>
      <c r="G56" s="27" t="s">
        <v>122</v>
      </c>
      <c r="H56" s="34">
        <v>1926</v>
      </c>
      <c r="I56" s="35">
        <v>1</v>
      </c>
      <c r="J56" s="29" t="s">
        <v>104</v>
      </c>
      <c r="K56" s="32">
        <f t="shared" si="0"/>
        <v>0.02</v>
      </c>
      <c r="L56" s="32">
        <v>0.25</v>
      </c>
      <c r="M56" s="32">
        <v>0.3</v>
      </c>
    </row>
    <row r="57" spans="1:13" s="102" customFormat="1" x14ac:dyDescent="0.25">
      <c r="A57" s="26">
        <f t="shared" si="1"/>
        <v>48</v>
      </c>
      <c r="B57" s="29"/>
      <c r="C57" s="27"/>
      <c r="D57" s="36" t="s">
        <v>148</v>
      </c>
      <c r="E57" s="29"/>
      <c r="F57" s="30">
        <v>0.02</v>
      </c>
      <c r="G57" s="27" t="s">
        <v>122</v>
      </c>
      <c r="H57" s="34">
        <v>1928</v>
      </c>
      <c r="I57" s="35">
        <v>1</v>
      </c>
      <c r="J57" s="29" t="s">
        <v>60</v>
      </c>
      <c r="K57" s="32">
        <f t="shared" si="0"/>
        <v>0.02</v>
      </c>
      <c r="L57" s="32">
        <v>275</v>
      </c>
      <c r="M57" s="32">
        <v>650</v>
      </c>
    </row>
    <row r="58" spans="1:13" s="102" customFormat="1" x14ac:dyDescent="0.25">
      <c r="A58" s="26">
        <f t="shared" si="1"/>
        <v>49</v>
      </c>
      <c r="B58" s="29"/>
      <c r="C58" s="27"/>
      <c r="D58" s="28">
        <v>635</v>
      </c>
      <c r="E58" s="29"/>
      <c r="F58" s="30">
        <v>0.03</v>
      </c>
      <c r="G58" s="27" t="s">
        <v>73</v>
      </c>
      <c r="H58" s="34">
        <v>1927</v>
      </c>
      <c r="I58" s="35">
        <v>1</v>
      </c>
      <c r="J58" s="29" t="s">
        <v>55</v>
      </c>
      <c r="K58" s="32">
        <f t="shared" si="0"/>
        <v>0.03</v>
      </c>
      <c r="L58" s="32">
        <v>0.75</v>
      </c>
      <c r="M58" s="32">
        <v>55</v>
      </c>
    </row>
    <row r="59" spans="1:13" s="102" customFormat="1" x14ac:dyDescent="0.25">
      <c r="A59" s="26">
        <f t="shared" si="1"/>
        <v>50</v>
      </c>
      <c r="B59" s="29"/>
      <c r="C59" s="27"/>
      <c r="D59" s="28">
        <f t="shared" si="4"/>
        <v>636</v>
      </c>
      <c r="E59" s="29"/>
      <c r="F59" s="30">
        <v>0.04</v>
      </c>
      <c r="G59" s="27" t="s">
        <v>123</v>
      </c>
      <c r="H59" s="34">
        <v>1927</v>
      </c>
      <c r="I59" s="35">
        <v>1</v>
      </c>
      <c r="J59" s="29" t="s">
        <v>54</v>
      </c>
      <c r="K59" s="32">
        <f t="shared" si="0"/>
        <v>0.04</v>
      </c>
      <c r="L59" s="32">
        <v>4.75</v>
      </c>
      <c r="M59" s="32">
        <v>7.5</v>
      </c>
    </row>
    <row r="60" spans="1:13" s="102" customFormat="1" x14ac:dyDescent="0.25">
      <c r="A60" s="26">
        <f t="shared" si="1"/>
        <v>51</v>
      </c>
      <c r="B60" s="29"/>
      <c r="C60" s="27"/>
      <c r="D60" s="28">
        <f t="shared" si="4"/>
        <v>637</v>
      </c>
      <c r="E60" s="29"/>
      <c r="F60" s="30">
        <v>0.05</v>
      </c>
      <c r="G60" s="27" t="s">
        <v>124</v>
      </c>
      <c r="H60" s="34">
        <v>1927</v>
      </c>
      <c r="I60" s="35">
        <v>1</v>
      </c>
      <c r="J60" s="29" t="s">
        <v>78</v>
      </c>
      <c r="K60" s="32">
        <f t="shared" si="0"/>
        <v>0.05</v>
      </c>
      <c r="L60" s="32">
        <v>4.5</v>
      </c>
      <c r="M60" s="32">
        <v>20</v>
      </c>
    </row>
    <row r="61" spans="1:13" s="102" customFormat="1" x14ac:dyDescent="0.25">
      <c r="A61" s="26">
        <f t="shared" si="1"/>
        <v>52</v>
      </c>
      <c r="B61" s="29"/>
      <c r="C61" s="27"/>
      <c r="D61" s="28">
        <f t="shared" si="4"/>
        <v>638</v>
      </c>
      <c r="E61" s="29"/>
      <c r="F61" s="30">
        <v>0.06</v>
      </c>
      <c r="G61" s="27" t="s">
        <v>64</v>
      </c>
      <c r="H61" s="34">
        <v>1927</v>
      </c>
      <c r="I61" s="35">
        <v>1</v>
      </c>
      <c r="J61" s="29" t="s">
        <v>104</v>
      </c>
      <c r="K61" s="32">
        <f t="shared" si="0"/>
        <v>0.06</v>
      </c>
      <c r="L61" s="32">
        <v>4.75</v>
      </c>
      <c r="M61" s="32">
        <v>240</v>
      </c>
    </row>
    <row r="62" spans="1:13" s="102" customFormat="1" x14ac:dyDescent="0.25">
      <c r="A62" s="26">
        <f t="shared" si="1"/>
        <v>53</v>
      </c>
      <c r="B62" s="29"/>
      <c r="C62" s="27"/>
      <c r="D62" s="28">
        <f t="shared" si="4"/>
        <v>639</v>
      </c>
      <c r="E62" s="29"/>
      <c r="F62" s="30">
        <v>7.0000000000000007E-2</v>
      </c>
      <c r="G62" s="27" t="s">
        <v>138</v>
      </c>
      <c r="H62" s="34">
        <v>1927</v>
      </c>
      <c r="I62" s="35">
        <v>1</v>
      </c>
      <c r="J62" s="29" t="s">
        <v>55</v>
      </c>
      <c r="K62" s="32">
        <f t="shared" si="0"/>
        <v>7.0000000000000007E-2</v>
      </c>
      <c r="L62" s="32">
        <v>4.7</v>
      </c>
      <c r="M62" s="32">
        <v>70</v>
      </c>
    </row>
    <row r="63" spans="1:13" s="102" customFormat="1" x14ac:dyDescent="0.25">
      <c r="A63" s="26">
        <f t="shared" si="1"/>
        <v>54</v>
      </c>
      <c r="B63" s="29"/>
      <c r="C63" s="27"/>
      <c r="D63" s="28">
        <f t="shared" si="4"/>
        <v>640</v>
      </c>
      <c r="E63" s="29"/>
      <c r="F63" s="30">
        <v>0.08</v>
      </c>
      <c r="G63" s="27" t="s">
        <v>74</v>
      </c>
      <c r="H63" s="34">
        <v>1927</v>
      </c>
      <c r="I63" s="35">
        <v>1</v>
      </c>
      <c r="J63" s="29" t="s">
        <v>78</v>
      </c>
      <c r="K63" s="32">
        <f t="shared" si="0"/>
        <v>0.08</v>
      </c>
      <c r="L63" s="32">
        <v>4.7</v>
      </c>
      <c r="M63" s="32">
        <v>22.5</v>
      </c>
    </row>
    <row r="64" spans="1:13" s="102" customFormat="1" x14ac:dyDescent="0.25">
      <c r="A64" s="26">
        <f t="shared" si="1"/>
        <v>55</v>
      </c>
      <c r="B64" s="29"/>
      <c r="C64" s="27"/>
      <c r="D64" s="28">
        <f t="shared" si="4"/>
        <v>641</v>
      </c>
      <c r="E64" s="29"/>
      <c r="F64" s="30">
        <v>0.09</v>
      </c>
      <c r="G64" s="27" t="s">
        <v>52</v>
      </c>
      <c r="H64" s="34">
        <v>1931</v>
      </c>
      <c r="I64" s="35">
        <v>1</v>
      </c>
      <c r="J64" s="29" t="s">
        <v>60</v>
      </c>
      <c r="K64" s="32">
        <f t="shared" si="0"/>
        <v>0.09</v>
      </c>
      <c r="L64" s="32">
        <v>4.75</v>
      </c>
      <c r="M64" s="32">
        <v>3</v>
      </c>
    </row>
    <row r="65" spans="1:13" s="102" customFormat="1" x14ac:dyDescent="0.25">
      <c r="A65" s="26">
        <f t="shared" si="1"/>
        <v>56</v>
      </c>
      <c r="B65" s="29"/>
      <c r="C65" s="27"/>
      <c r="D65" s="28">
        <f t="shared" si="4"/>
        <v>642</v>
      </c>
      <c r="E65" s="29"/>
      <c r="F65" s="30">
        <v>0.1</v>
      </c>
      <c r="G65" s="27" t="s">
        <v>126</v>
      </c>
      <c r="H65" s="34">
        <v>1927</v>
      </c>
      <c r="I65" s="35">
        <v>1</v>
      </c>
      <c r="J65" s="29" t="s">
        <v>55</v>
      </c>
      <c r="K65" s="32">
        <f t="shared" si="0"/>
        <v>0.1</v>
      </c>
      <c r="L65" s="32">
        <v>7.5</v>
      </c>
      <c r="M65" s="32">
        <v>80</v>
      </c>
    </row>
    <row r="66" spans="1:13" s="102" customFormat="1" x14ac:dyDescent="0.25">
      <c r="A66" s="26">
        <f t="shared" si="1"/>
        <v>57</v>
      </c>
      <c r="B66" s="29"/>
      <c r="C66" s="27"/>
      <c r="D66" s="28">
        <f t="shared" si="4"/>
        <v>643</v>
      </c>
      <c r="E66" s="29"/>
      <c r="F66" s="30">
        <v>0.02</v>
      </c>
      <c r="G66" s="27" t="s">
        <v>149</v>
      </c>
      <c r="H66" s="34">
        <v>1927</v>
      </c>
      <c r="I66" s="35">
        <v>1</v>
      </c>
      <c r="J66" s="29" t="s">
        <v>78</v>
      </c>
      <c r="K66" s="32">
        <f t="shared" si="0"/>
        <v>0.02</v>
      </c>
      <c r="L66" s="32">
        <v>1.25</v>
      </c>
      <c r="M66" s="32">
        <v>15</v>
      </c>
    </row>
    <row r="67" spans="1:13" s="102" customFormat="1" x14ac:dyDescent="0.25">
      <c r="A67" s="26">
        <f t="shared" si="1"/>
        <v>58</v>
      </c>
      <c r="B67" s="29"/>
      <c r="C67" s="27"/>
      <c r="D67" s="28">
        <f t="shared" si="4"/>
        <v>644</v>
      </c>
      <c r="E67" s="29"/>
      <c r="F67" s="30">
        <v>0.02</v>
      </c>
      <c r="G67" s="27" t="s">
        <v>150</v>
      </c>
      <c r="H67" s="34">
        <v>1927</v>
      </c>
      <c r="I67" s="35">
        <v>1</v>
      </c>
      <c r="J67" s="29" t="s">
        <v>60</v>
      </c>
      <c r="K67" s="32">
        <f t="shared" si="0"/>
        <v>0.02</v>
      </c>
      <c r="L67" s="32">
        <v>2.5</v>
      </c>
      <c r="M67" s="32">
        <v>5.5</v>
      </c>
    </row>
    <row r="68" spans="1:13" s="102" customFormat="1" x14ac:dyDescent="0.25">
      <c r="A68" s="26">
        <f t="shared" si="1"/>
        <v>59</v>
      </c>
      <c r="B68" s="29"/>
      <c r="C68" s="27"/>
      <c r="D68" s="28">
        <f t="shared" si="4"/>
        <v>645</v>
      </c>
      <c r="E68" s="29"/>
      <c r="F68" s="30">
        <v>0.02</v>
      </c>
      <c r="G68" s="27" t="s">
        <v>151</v>
      </c>
      <c r="H68" s="34">
        <v>1928</v>
      </c>
      <c r="I68" s="35">
        <v>1</v>
      </c>
      <c r="J68" s="29" t="s">
        <v>54</v>
      </c>
      <c r="K68" s="32">
        <f t="shared" si="0"/>
        <v>0.02</v>
      </c>
      <c r="L68" s="32">
        <v>0.75</v>
      </c>
      <c r="M68" s="32">
        <v>7</v>
      </c>
    </row>
    <row r="69" spans="1:13" s="102" customFormat="1" x14ac:dyDescent="0.25">
      <c r="A69" s="26">
        <f t="shared" si="1"/>
        <v>60</v>
      </c>
      <c r="B69" s="29"/>
      <c r="C69" s="27"/>
      <c r="D69" s="28">
        <f t="shared" si="4"/>
        <v>646</v>
      </c>
      <c r="E69" s="29"/>
      <c r="F69" s="30">
        <v>0.02</v>
      </c>
      <c r="G69" s="27" t="s">
        <v>152</v>
      </c>
      <c r="H69" s="34">
        <v>1928</v>
      </c>
      <c r="I69" s="35">
        <v>1</v>
      </c>
      <c r="J69" s="29" t="s">
        <v>54</v>
      </c>
      <c r="K69" s="32">
        <f t="shared" si="0"/>
        <v>0.02</v>
      </c>
      <c r="L69" s="32">
        <v>0.9</v>
      </c>
      <c r="M69" s="32">
        <v>4.25</v>
      </c>
    </row>
    <row r="70" spans="1:13" s="102" customFormat="1" x14ac:dyDescent="0.25">
      <c r="A70" s="26">
        <f t="shared" si="1"/>
        <v>61</v>
      </c>
      <c r="B70" s="29"/>
      <c r="C70" s="27"/>
      <c r="D70" s="28">
        <f t="shared" si="4"/>
        <v>647</v>
      </c>
      <c r="E70" s="29"/>
      <c r="F70" s="30">
        <v>0.02</v>
      </c>
      <c r="G70" s="27" t="s">
        <v>153</v>
      </c>
      <c r="H70" s="34">
        <v>1928</v>
      </c>
      <c r="I70" s="35">
        <v>1</v>
      </c>
      <c r="J70" s="27" t="s">
        <v>1612</v>
      </c>
      <c r="K70" s="32">
        <f t="shared" si="0"/>
        <v>0.02</v>
      </c>
      <c r="L70" s="32">
        <v>3.25</v>
      </c>
      <c r="M70" s="32">
        <v>4.9000000000000004</v>
      </c>
    </row>
    <row r="71" spans="1:13" s="102" customFormat="1" x14ac:dyDescent="0.25">
      <c r="A71" s="26">
        <f t="shared" si="1"/>
        <v>62</v>
      </c>
      <c r="B71" s="29"/>
      <c r="C71" s="27"/>
      <c r="D71" s="28">
        <f t="shared" si="4"/>
        <v>648</v>
      </c>
      <c r="E71" s="29"/>
      <c r="F71" s="30">
        <v>0.05</v>
      </c>
      <c r="G71" s="27" t="s">
        <v>153</v>
      </c>
      <c r="H71" s="34">
        <v>1928</v>
      </c>
      <c r="I71" s="35">
        <v>1</v>
      </c>
      <c r="J71" s="29" t="s">
        <v>78</v>
      </c>
      <c r="K71" s="32">
        <f t="shared" si="0"/>
        <v>0.05</v>
      </c>
      <c r="L71" s="32">
        <v>14</v>
      </c>
      <c r="M71" s="32">
        <v>40</v>
      </c>
    </row>
    <row r="72" spans="1:13" s="102" customFormat="1" x14ac:dyDescent="0.25">
      <c r="A72" s="26">
        <f t="shared" si="1"/>
        <v>63</v>
      </c>
      <c r="B72" s="29"/>
      <c r="C72" s="27"/>
      <c r="D72" s="28">
        <f t="shared" si="4"/>
        <v>649</v>
      </c>
      <c r="E72" s="29"/>
      <c r="F72" s="30">
        <v>0.02</v>
      </c>
      <c r="G72" s="27" t="s">
        <v>154</v>
      </c>
      <c r="H72" s="34">
        <v>1928</v>
      </c>
      <c r="I72" s="35">
        <v>1</v>
      </c>
      <c r="J72" s="29" t="s">
        <v>1612</v>
      </c>
      <c r="K72" s="32">
        <f t="shared" si="0"/>
        <v>0.02</v>
      </c>
      <c r="L72" s="32">
        <v>1</v>
      </c>
      <c r="M72" s="32">
        <v>1.2</v>
      </c>
    </row>
    <row r="73" spans="1:13" s="102" customFormat="1" x14ac:dyDescent="0.25">
      <c r="A73" s="26">
        <f t="shared" si="1"/>
        <v>64</v>
      </c>
      <c r="B73" s="27" t="s">
        <v>30</v>
      </c>
      <c r="C73" s="27"/>
      <c r="D73" s="28">
        <f t="shared" si="4"/>
        <v>650</v>
      </c>
      <c r="E73" s="29"/>
      <c r="F73" s="30">
        <v>0.05</v>
      </c>
      <c r="G73" s="27" t="s">
        <v>154</v>
      </c>
      <c r="H73" s="34">
        <v>1928</v>
      </c>
      <c r="I73" s="35">
        <v>1</v>
      </c>
      <c r="J73" s="29" t="s">
        <v>78</v>
      </c>
      <c r="K73" s="32">
        <f t="shared" si="0"/>
        <v>0.05</v>
      </c>
      <c r="L73" s="32">
        <v>4</v>
      </c>
      <c r="M73" s="32">
        <v>17.5</v>
      </c>
    </row>
    <row r="74" spans="1:13" s="102" customFormat="1" x14ac:dyDescent="0.25">
      <c r="A74" s="26">
        <f t="shared" si="1"/>
        <v>65</v>
      </c>
      <c r="B74" s="29"/>
      <c r="C74" s="27"/>
      <c r="D74" s="28">
        <f t="shared" si="4"/>
        <v>651</v>
      </c>
      <c r="E74" s="29"/>
      <c r="F74" s="30">
        <v>0.02</v>
      </c>
      <c r="G74" s="27" t="s">
        <v>155</v>
      </c>
      <c r="H74" s="34">
        <v>1929</v>
      </c>
      <c r="I74" s="35">
        <v>1</v>
      </c>
      <c r="J74" s="27" t="s">
        <v>78</v>
      </c>
      <c r="K74" s="32">
        <f t="shared" ref="K74:K83" si="5">IF(F74*I74&gt;0,F74*I74," ")</f>
        <v>0.02</v>
      </c>
      <c r="L74" s="32">
        <v>0.5</v>
      </c>
      <c r="M74" s="32">
        <v>11</v>
      </c>
    </row>
    <row r="75" spans="1:13" s="102" customFormat="1" x14ac:dyDescent="0.25">
      <c r="A75" s="26">
        <f t="shared" ref="A75:A84" si="6">A74+1</f>
        <v>66</v>
      </c>
      <c r="B75" s="29"/>
      <c r="C75" s="27"/>
      <c r="D75" s="28">
        <v>653</v>
      </c>
      <c r="E75" s="29"/>
      <c r="F75" s="30">
        <v>5.0000000000000001E-3</v>
      </c>
      <c r="G75" s="27" t="s">
        <v>120</v>
      </c>
      <c r="H75" s="34">
        <v>1929</v>
      </c>
      <c r="I75" s="35">
        <v>1</v>
      </c>
      <c r="J75" s="29" t="s">
        <v>54</v>
      </c>
      <c r="K75" s="32">
        <f t="shared" si="5"/>
        <v>5.0000000000000001E-3</v>
      </c>
      <c r="L75" s="32">
        <v>0.1</v>
      </c>
      <c r="M75" s="32">
        <v>3.5</v>
      </c>
    </row>
    <row r="76" spans="1:13" s="102" customFormat="1" x14ac:dyDescent="0.25">
      <c r="A76" s="26">
        <f t="shared" si="6"/>
        <v>67</v>
      </c>
      <c r="B76" s="29"/>
      <c r="C76" s="27"/>
      <c r="D76" s="28">
        <f t="shared" ref="D76:D84" si="7">D75+1</f>
        <v>654</v>
      </c>
      <c r="E76" s="29"/>
      <c r="F76" s="30">
        <v>0.02</v>
      </c>
      <c r="G76" s="27" t="s">
        <v>156</v>
      </c>
      <c r="H76" s="34">
        <v>1929</v>
      </c>
      <c r="I76" s="35">
        <v>1</v>
      </c>
      <c r="J76" s="29" t="s">
        <v>78</v>
      </c>
      <c r="K76" s="32">
        <f t="shared" si="5"/>
        <v>0.02</v>
      </c>
      <c r="L76" s="32">
        <v>0.5</v>
      </c>
      <c r="M76" s="32">
        <v>11</v>
      </c>
    </row>
    <row r="77" spans="1:13" s="102" customFormat="1" x14ac:dyDescent="0.25">
      <c r="A77" s="26">
        <f t="shared" si="6"/>
        <v>68</v>
      </c>
      <c r="B77" s="29"/>
      <c r="C77" s="27"/>
      <c r="D77" s="28">
        <f t="shared" si="7"/>
        <v>655</v>
      </c>
      <c r="E77" s="29"/>
      <c r="F77" s="30">
        <v>0.02</v>
      </c>
      <c r="G77" s="27" t="s">
        <v>156</v>
      </c>
      <c r="H77" s="34">
        <v>1929</v>
      </c>
      <c r="I77" s="35">
        <v>1</v>
      </c>
      <c r="J77" s="29" t="s">
        <v>1612</v>
      </c>
      <c r="K77" s="32">
        <f t="shared" si="5"/>
        <v>0.02</v>
      </c>
      <c r="L77" s="32">
        <v>0.5</v>
      </c>
      <c r="M77" s="32">
        <v>0.65</v>
      </c>
    </row>
    <row r="78" spans="1:13" s="102" customFormat="1" x14ac:dyDescent="0.25">
      <c r="A78" s="26">
        <f t="shared" si="6"/>
        <v>69</v>
      </c>
      <c r="B78" s="29"/>
      <c r="C78" s="27"/>
      <c r="D78" s="28">
        <f t="shared" si="7"/>
        <v>656</v>
      </c>
      <c r="E78" s="29"/>
      <c r="F78" s="30">
        <v>0.02</v>
      </c>
      <c r="G78" s="27" t="s">
        <v>156</v>
      </c>
      <c r="H78" s="34">
        <v>1929</v>
      </c>
      <c r="I78" s="35">
        <v>1</v>
      </c>
      <c r="J78" s="29" t="s">
        <v>157</v>
      </c>
      <c r="K78" s="32">
        <f t="shared" si="5"/>
        <v>0.02</v>
      </c>
      <c r="L78" s="32">
        <v>10</v>
      </c>
      <c r="M78" s="32">
        <v>11</v>
      </c>
    </row>
    <row r="79" spans="1:13" s="102" customFormat="1" x14ac:dyDescent="0.25">
      <c r="A79" s="26">
        <f t="shared" si="6"/>
        <v>70</v>
      </c>
      <c r="B79" s="29"/>
      <c r="C79" s="27"/>
      <c r="D79" s="28">
        <f t="shared" si="7"/>
        <v>657</v>
      </c>
      <c r="E79" s="29"/>
      <c r="F79" s="30">
        <v>0.02</v>
      </c>
      <c r="G79" s="27" t="s">
        <v>158</v>
      </c>
      <c r="H79" s="34">
        <v>1929</v>
      </c>
      <c r="I79" s="35">
        <v>1</v>
      </c>
      <c r="J79" s="29" t="s">
        <v>60</v>
      </c>
      <c r="K79" s="32">
        <f t="shared" si="5"/>
        <v>0.02</v>
      </c>
      <c r="L79" s="32">
        <v>0.5</v>
      </c>
      <c r="M79" s="32">
        <v>1</v>
      </c>
    </row>
    <row r="80" spans="1:13" s="102" customFormat="1" x14ac:dyDescent="0.25">
      <c r="A80" s="26">
        <f t="shared" si="6"/>
        <v>71</v>
      </c>
      <c r="B80" s="29"/>
      <c r="C80" s="27"/>
      <c r="D80" s="28">
        <f t="shared" si="7"/>
        <v>658</v>
      </c>
      <c r="E80" s="29"/>
      <c r="F80" s="30">
        <v>0.01</v>
      </c>
      <c r="G80" s="27" t="s">
        <v>159</v>
      </c>
      <c r="H80" s="34">
        <v>1929</v>
      </c>
      <c r="I80" s="35">
        <v>1</v>
      </c>
      <c r="J80" s="29" t="s">
        <v>55</v>
      </c>
      <c r="K80" s="32">
        <f t="shared" si="5"/>
        <v>0.01</v>
      </c>
      <c r="L80" s="32">
        <v>1.1499999999999999</v>
      </c>
      <c r="M80" s="32">
        <v>90</v>
      </c>
    </row>
    <row r="81" spans="1:13" s="102" customFormat="1" x14ac:dyDescent="0.25">
      <c r="A81" s="26">
        <f t="shared" si="6"/>
        <v>72</v>
      </c>
      <c r="B81" s="29"/>
      <c r="C81" s="27"/>
      <c r="D81" s="28">
        <f t="shared" si="7"/>
        <v>659</v>
      </c>
      <c r="E81" s="29"/>
      <c r="F81" s="30">
        <v>1.4999999999999999E-2</v>
      </c>
      <c r="G81" s="27" t="s">
        <v>159</v>
      </c>
      <c r="H81" s="34">
        <v>1929</v>
      </c>
      <c r="I81" s="35">
        <v>1</v>
      </c>
      <c r="J81" s="29" t="s">
        <v>54</v>
      </c>
      <c r="K81" s="32">
        <f t="shared" si="5"/>
        <v>1.4999999999999999E-2</v>
      </c>
      <c r="L81" s="32">
        <v>1.75</v>
      </c>
      <c r="M81" s="32">
        <v>9.25</v>
      </c>
    </row>
    <row r="82" spans="1:13" s="102" customFormat="1" x14ac:dyDescent="0.25">
      <c r="A82" s="26">
        <f t="shared" si="6"/>
        <v>73</v>
      </c>
      <c r="B82" s="29"/>
      <c r="C82" s="27"/>
      <c r="D82" s="28">
        <f t="shared" si="7"/>
        <v>660</v>
      </c>
      <c r="E82" s="29"/>
      <c r="F82" s="30">
        <v>0.02</v>
      </c>
      <c r="G82" s="27" t="s">
        <v>159</v>
      </c>
      <c r="H82" s="34">
        <v>1929</v>
      </c>
      <c r="I82" s="35">
        <v>1</v>
      </c>
      <c r="J82" s="27" t="s">
        <v>54</v>
      </c>
      <c r="K82" s="32">
        <f t="shared" si="5"/>
        <v>0.02</v>
      </c>
      <c r="L82" s="32">
        <v>2.2000000000000002</v>
      </c>
      <c r="M82" s="32">
        <v>11</v>
      </c>
    </row>
    <row r="83" spans="1:13" s="102" customFormat="1" x14ac:dyDescent="0.25">
      <c r="A83" s="26">
        <f t="shared" si="6"/>
        <v>74</v>
      </c>
      <c r="B83" s="29"/>
      <c r="C83" s="27"/>
      <c r="D83" s="28">
        <f t="shared" si="7"/>
        <v>661</v>
      </c>
      <c r="E83" s="29"/>
      <c r="F83" s="30">
        <v>0.03</v>
      </c>
      <c r="G83" s="27" t="s">
        <v>159</v>
      </c>
      <c r="H83" s="34">
        <v>1929</v>
      </c>
      <c r="I83" s="35">
        <v>1</v>
      </c>
      <c r="J83" s="29" t="s">
        <v>54</v>
      </c>
      <c r="K83" s="32">
        <f t="shared" si="5"/>
        <v>0.03</v>
      </c>
      <c r="L83" s="32">
        <v>9.85</v>
      </c>
      <c r="M83" s="32">
        <v>45</v>
      </c>
    </row>
    <row r="84" spans="1:13" s="102" customFormat="1" ht="16.5" thickBot="1" x14ac:dyDescent="0.3">
      <c r="A84" s="26">
        <f t="shared" si="6"/>
        <v>75</v>
      </c>
      <c r="B84" s="29"/>
      <c r="C84" s="27"/>
      <c r="D84" s="28">
        <f t="shared" si="7"/>
        <v>662</v>
      </c>
      <c r="E84" s="29"/>
      <c r="F84" s="30">
        <v>0.04</v>
      </c>
      <c r="G84" s="27" t="s">
        <v>159</v>
      </c>
      <c r="H84" s="34">
        <v>1929</v>
      </c>
      <c r="I84" s="35">
        <v>1</v>
      </c>
      <c r="J84" s="29" t="s">
        <v>54</v>
      </c>
      <c r="K84" s="32">
        <f>IF(F84*I84&gt;0,F84*I84," ")</f>
        <v>0.04</v>
      </c>
      <c r="L84" s="32">
        <v>9.85</v>
      </c>
      <c r="M84" s="32">
        <v>47.5</v>
      </c>
    </row>
    <row r="85" spans="1:13" ht="16.5" thickTop="1" x14ac:dyDescent="0.25">
      <c r="A85" s="37"/>
      <c r="B85" s="38"/>
      <c r="C85" s="38"/>
      <c r="D85" s="39"/>
      <c r="E85" s="38"/>
      <c r="F85" s="40"/>
      <c r="G85" s="38"/>
      <c r="H85" s="38"/>
      <c r="I85" s="41"/>
      <c r="J85" s="42"/>
      <c r="K85" s="43"/>
      <c r="L85" s="44"/>
      <c r="M85" s="45"/>
    </row>
    <row r="86" spans="1:13" ht="16.5" thickBot="1" x14ac:dyDescent="0.3">
      <c r="A86" s="46"/>
      <c r="B86" s="47" t="s">
        <v>36</v>
      </c>
      <c r="C86" s="48"/>
      <c r="D86" s="49"/>
      <c r="E86" s="48"/>
      <c r="F86" s="50"/>
      <c r="G86" s="48"/>
      <c r="H86" s="48"/>
      <c r="I86" s="51"/>
      <c r="J86" s="52" t="s">
        <v>2</v>
      </c>
      <c r="K86" s="53"/>
      <c r="L86" s="53"/>
      <c r="M86" s="54"/>
    </row>
    <row r="87" spans="1:13" ht="16.5" thickTop="1" x14ac:dyDescent="0.25">
      <c r="A87" s="46"/>
      <c r="B87" s="55" t="s">
        <v>37</v>
      </c>
      <c r="C87" s="48"/>
      <c r="D87" s="49"/>
      <c r="E87" s="56"/>
      <c r="F87" s="57"/>
      <c r="G87" s="56"/>
      <c r="H87" s="56"/>
      <c r="I87" s="51"/>
      <c r="J87" s="58"/>
      <c r="K87" s="59"/>
      <c r="L87" s="59"/>
      <c r="M87" s="60"/>
    </row>
    <row r="88" spans="1:13" x14ac:dyDescent="0.25">
      <c r="A88" s="46"/>
      <c r="B88" s="47" t="s">
        <v>38</v>
      </c>
      <c r="C88" s="48"/>
      <c r="D88" s="49"/>
      <c r="E88" s="56"/>
      <c r="F88" s="57"/>
      <c r="G88" s="56"/>
      <c r="H88" s="56"/>
      <c r="I88" s="51"/>
      <c r="J88" s="61" t="s">
        <v>39</v>
      </c>
      <c r="K88" s="62"/>
      <c r="L88" s="63"/>
      <c r="M88" s="64">
        <f>SUM(K10:K84)</f>
        <v>3.1349999999999998</v>
      </c>
    </row>
    <row r="89" spans="1:13" x14ac:dyDescent="0.25">
      <c r="A89" s="46"/>
      <c r="B89" s="48"/>
      <c r="C89" s="48"/>
      <c r="D89" s="49"/>
      <c r="E89" s="56"/>
      <c r="F89" s="57"/>
      <c r="G89" s="56"/>
      <c r="H89" s="56"/>
      <c r="I89" s="51"/>
      <c r="J89" s="61" t="s">
        <v>40</v>
      </c>
      <c r="K89" s="62"/>
      <c r="L89" s="63"/>
      <c r="M89" s="64">
        <f>SUM(L10:L84)</f>
        <v>1193.5000000000002</v>
      </c>
    </row>
    <row r="90" spans="1:13" x14ac:dyDescent="0.25">
      <c r="A90" s="46"/>
      <c r="B90" s="48"/>
      <c r="C90" s="48"/>
      <c r="D90" s="49"/>
      <c r="E90" s="48"/>
      <c r="F90" s="50"/>
      <c r="G90" s="48"/>
      <c r="H90" s="48"/>
      <c r="I90" s="51"/>
      <c r="J90" s="61" t="s">
        <v>41</v>
      </c>
      <c r="K90" s="62"/>
      <c r="L90" s="63"/>
      <c r="M90" s="64">
        <f>SUM(M10:M84)</f>
        <v>3521.2</v>
      </c>
    </row>
    <row r="91" spans="1:13" ht="16.5" thickBot="1" x14ac:dyDescent="0.3">
      <c r="A91" s="65"/>
      <c r="B91" s="66"/>
      <c r="C91" s="66"/>
      <c r="D91" s="67"/>
      <c r="E91" s="66"/>
      <c r="F91" s="68"/>
      <c r="G91" s="66"/>
      <c r="H91" s="66"/>
      <c r="I91" s="69"/>
      <c r="J91" s="70" t="s">
        <v>42</v>
      </c>
      <c r="K91" s="71"/>
      <c r="L91" s="71"/>
      <c r="M91" s="72">
        <f>SUM(I10:I84)</f>
        <v>96</v>
      </c>
    </row>
    <row r="92" spans="1:13" ht="16.5" thickTop="1" x14ac:dyDescent="0.25">
      <c r="A92" s="73"/>
      <c r="B92" s="74" t="s">
        <v>1584</v>
      </c>
      <c r="C92" s="75"/>
      <c r="D92" s="75"/>
      <c r="E92" s="75"/>
      <c r="F92" s="76"/>
      <c r="G92" s="75"/>
      <c r="H92" s="75"/>
      <c r="I92" s="75"/>
      <c r="J92" s="75"/>
      <c r="K92" s="76"/>
      <c r="L92" s="76"/>
      <c r="M92" s="77"/>
    </row>
  </sheetData>
  <printOptions gridLinesSet="0"/>
  <pageMargins left="0.75" right="0.25" top="0.75" bottom="0.55000000000000004" header="0.5" footer="0.5"/>
  <pageSetup scale="48" orientation="portrait" horizontalDpi="300" verticalDpi="300" r:id="rId1"/>
  <headerFooter alignWithMargins="0">
    <oddHeader>&amp;L&amp;D</oddHeader>
    <oddFooter>&amp;LREGISS09.XLS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92"/>
  <sheetViews>
    <sheetView showGridLines="0" zoomScale="80" zoomScaleNormal="8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52.42578125" style="11" customWidth="1"/>
    <col min="11" max="12" width="10" style="11" customWidth="1"/>
    <col min="13" max="13" width="13.85546875" style="11" customWidth="1"/>
    <col min="14" max="14" width="2.28515625" style="11" customWidth="1"/>
    <col min="15" max="16384" width="12.5703125" style="11"/>
  </cols>
  <sheetData>
    <row r="1" spans="1:14" x14ac:dyDescent="0.25">
      <c r="L1" s="12" t="s">
        <v>15</v>
      </c>
    </row>
    <row r="3" spans="1:14" ht="30.75" x14ac:dyDescent="0.45">
      <c r="A3" s="13" t="s">
        <v>0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</row>
    <row r="4" spans="1:14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</row>
    <row r="5" spans="1:14" ht="30.75" x14ac:dyDescent="0.45">
      <c r="A5" s="13" t="s">
        <v>16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</row>
    <row r="6" spans="1:14" x14ac:dyDescent="0.25">
      <c r="L6" s="12" t="s">
        <v>3</v>
      </c>
    </row>
    <row r="8" spans="1:14" x14ac:dyDescent="0.25">
      <c r="A8" s="15" t="s">
        <v>17</v>
      </c>
      <c r="B8" s="16"/>
      <c r="C8" s="17" t="s">
        <v>18</v>
      </c>
      <c r="D8" s="18"/>
      <c r="E8" s="19"/>
      <c r="F8" s="20" t="s">
        <v>19</v>
      </c>
      <c r="G8" s="20" t="s">
        <v>20</v>
      </c>
      <c r="H8" s="20" t="s">
        <v>21</v>
      </c>
      <c r="I8" s="20" t="s">
        <v>22</v>
      </c>
      <c r="J8" s="20" t="s">
        <v>23</v>
      </c>
      <c r="K8" s="20" t="s">
        <v>5</v>
      </c>
      <c r="L8" s="20" t="s">
        <v>24</v>
      </c>
      <c r="M8" s="20" t="s">
        <v>25</v>
      </c>
    </row>
    <row r="9" spans="1:14" ht="16.5" thickBot="1" x14ac:dyDescent="0.3">
      <c r="A9" s="21"/>
      <c r="B9" s="22"/>
      <c r="C9" s="23" t="s">
        <v>26</v>
      </c>
      <c r="D9" s="23" t="s">
        <v>27</v>
      </c>
      <c r="E9" s="24" t="s">
        <v>28</v>
      </c>
      <c r="F9" s="22"/>
      <c r="G9" s="22"/>
      <c r="H9" s="24" t="s">
        <v>29</v>
      </c>
      <c r="I9" s="25" t="s">
        <v>30</v>
      </c>
      <c r="J9" s="22"/>
      <c r="K9" s="24" t="s">
        <v>10</v>
      </c>
      <c r="L9" s="24" t="s">
        <v>11</v>
      </c>
      <c r="M9" s="24" t="s">
        <v>10</v>
      </c>
    </row>
    <row r="10" spans="1:14" s="102" customFormat="1" ht="16.5" thickTop="1" x14ac:dyDescent="0.25">
      <c r="A10" s="26">
        <v>1</v>
      </c>
      <c r="B10" s="27" t="s">
        <v>30</v>
      </c>
      <c r="C10" s="27"/>
      <c r="D10" s="28">
        <v>663</v>
      </c>
      <c r="E10" s="29"/>
      <c r="F10" s="30">
        <v>0.05</v>
      </c>
      <c r="G10" s="27" t="s">
        <v>159</v>
      </c>
      <c r="H10" s="34">
        <v>1929</v>
      </c>
      <c r="I10" s="31">
        <v>1</v>
      </c>
      <c r="J10" s="29" t="s">
        <v>78</v>
      </c>
      <c r="K10" s="32">
        <f t="shared" ref="K10:K73" si="0">IF(F10*I10&gt;0,F10*I10," ")</f>
        <v>0.05</v>
      </c>
      <c r="L10" s="33">
        <v>7</v>
      </c>
      <c r="M10" s="33">
        <v>47.5</v>
      </c>
    </row>
    <row r="11" spans="1:14" s="102" customFormat="1" x14ac:dyDescent="0.25">
      <c r="A11" s="26">
        <f t="shared" ref="A11:A74" si="1">A10+1</f>
        <v>2</v>
      </c>
      <c r="B11" s="29"/>
      <c r="C11" s="27"/>
      <c r="D11" s="28">
        <f>D10+1</f>
        <v>664</v>
      </c>
      <c r="E11" s="29"/>
      <c r="F11" s="30">
        <v>0.06</v>
      </c>
      <c r="G11" s="27" t="s">
        <v>159</v>
      </c>
      <c r="H11" s="34">
        <v>1929</v>
      </c>
      <c r="I11" s="31">
        <v>1</v>
      </c>
      <c r="J11" s="29" t="s">
        <v>60</v>
      </c>
      <c r="K11" s="32">
        <f t="shared" si="0"/>
        <v>0.06</v>
      </c>
      <c r="L11" s="32">
        <v>14.5</v>
      </c>
      <c r="M11" s="32">
        <v>50</v>
      </c>
    </row>
    <row r="12" spans="1:14" s="102" customFormat="1" x14ac:dyDescent="0.25">
      <c r="A12" s="26">
        <f t="shared" si="1"/>
        <v>3</v>
      </c>
      <c r="B12" s="29"/>
      <c r="C12" s="27"/>
      <c r="D12" s="28">
        <f t="shared" ref="D12:D75" si="2">D11+1</f>
        <v>665</v>
      </c>
      <c r="E12" s="29"/>
      <c r="F12" s="30">
        <v>7.0000000000000007E-2</v>
      </c>
      <c r="G12" s="27" t="s">
        <v>159</v>
      </c>
      <c r="H12" s="34">
        <v>1929</v>
      </c>
      <c r="I12" s="31">
        <v>1</v>
      </c>
      <c r="J12" s="29" t="s">
        <v>60</v>
      </c>
      <c r="K12" s="32">
        <f t="shared" si="0"/>
        <v>7.0000000000000007E-2</v>
      </c>
      <c r="L12" s="32">
        <v>14</v>
      </c>
      <c r="M12" s="32">
        <v>50</v>
      </c>
    </row>
    <row r="13" spans="1:14" s="102" customFormat="1" x14ac:dyDescent="0.25">
      <c r="A13" s="26">
        <f t="shared" si="1"/>
        <v>4</v>
      </c>
      <c r="B13" s="29"/>
      <c r="C13" s="27"/>
      <c r="D13" s="28">
        <f t="shared" si="2"/>
        <v>666</v>
      </c>
      <c r="E13" s="29"/>
      <c r="F13" s="30">
        <v>0.08</v>
      </c>
      <c r="G13" s="27" t="s">
        <v>159</v>
      </c>
      <c r="H13" s="34">
        <v>1929</v>
      </c>
      <c r="I13" s="31">
        <v>1</v>
      </c>
      <c r="J13" s="29" t="s">
        <v>60</v>
      </c>
      <c r="K13" s="32">
        <f t="shared" si="0"/>
        <v>0.08</v>
      </c>
      <c r="L13" s="32">
        <v>46.5</v>
      </c>
      <c r="M13" s="32">
        <v>145</v>
      </c>
    </row>
    <row r="14" spans="1:14" s="102" customFormat="1" x14ac:dyDescent="0.25">
      <c r="A14" s="26">
        <f t="shared" si="1"/>
        <v>5</v>
      </c>
      <c r="B14" s="29"/>
      <c r="C14" s="27"/>
      <c r="D14" s="28">
        <f t="shared" si="2"/>
        <v>667</v>
      </c>
      <c r="E14" s="29"/>
      <c r="F14" s="30">
        <v>0.09</v>
      </c>
      <c r="G14" s="27" t="s">
        <v>159</v>
      </c>
      <c r="H14" s="34">
        <v>1929</v>
      </c>
      <c r="I14" s="31">
        <v>1</v>
      </c>
      <c r="J14" s="29" t="s">
        <v>60</v>
      </c>
      <c r="K14" s="32">
        <f t="shared" si="0"/>
        <v>0.09</v>
      </c>
      <c r="L14" s="32">
        <v>7</v>
      </c>
      <c r="M14" s="32">
        <v>27.5</v>
      </c>
    </row>
    <row r="15" spans="1:14" s="102" customFormat="1" x14ac:dyDescent="0.25">
      <c r="A15" s="26">
        <f t="shared" si="1"/>
        <v>6</v>
      </c>
      <c r="B15" s="29"/>
      <c r="C15" s="27"/>
      <c r="D15" s="28">
        <f t="shared" si="2"/>
        <v>668</v>
      </c>
      <c r="E15" s="29"/>
      <c r="F15" s="30">
        <v>0.1</v>
      </c>
      <c r="G15" s="27" t="s">
        <v>159</v>
      </c>
      <c r="H15" s="34">
        <v>1929</v>
      </c>
      <c r="I15" s="31">
        <v>1</v>
      </c>
      <c r="J15" s="29" t="s">
        <v>54</v>
      </c>
      <c r="K15" s="32">
        <f t="shared" si="0"/>
        <v>0.1</v>
      </c>
      <c r="L15" s="32">
        <v>11.35</v>
      </c>
      <c r="M15" s="32">
        <v>62.5</v>
      </c>
    </row>
    <row r="16" spans="1:14" s="102" customFormat="1" x14ac:dyDescent="0.25">
      <c r="A16" s="26">
        <f t="shared" si="1"/>
        <v>7</v>
      </c>
      <c r="B16" s="29"/>
      <c r="C16" s="27"/>
      <c r="D16" s="28">
        <f t="shared" si="2"/>
        <v>669</v>
      </c>
      <c r="E16" s="29"/>
      <c r="F16" s="30">
        <v>0.01</v>
      </c>
      <c r="G16" s="27" t="s">
        <v>160</v>
      </c>
      <c r="H16" s="34">
        <v>1929</v>
      </c>
      <c r="I16" s="31">
        <v>1</v>
      </c>
      <c r="J16" s="29" t="s">
        <v>78</v>
      </c>
      <c r="K16" s="32">
        <f t="shared" si="0"/>
        <v>0.01</v>
      </c>
      <c r="L16" s="32">
        <v>1.8</v>
      </c>
      <c r="M16" s="32">
        <v>27.5</v>
      </c>
    </row>
    <row r="17" spans="1:13" s="102" customFormat="1" x14ac:dyDescent="0.25">
      <c r="A17" s="26">
        <f t="shared" si="1"/>
        <v>8</v>
      </c>
      <c r="B17" s="29"/>
      <c r="C17" s="27"/>
      <c r="D17" s="28">
        <f t="shared" si="2"/>
        <v>670</v>
      </c>
      <c r="E17" s="29"/>
      <c r="F17" s="30">
        <v>1.4999999999999999E-2</v>
      </c>
      <c r="G17" s="27" t="s">
        <v>160</v>
      </c>
      <c r="H17" s="34">
        <v>1929</v>
      </c>
      <c r="I17" s="31">
        <v>1</v>
      </c>
      <c r="J17" s="29" t="s">
        <v>54</v>
      </c>
      <c r="K17" s="32">
        <f t="shared" si="0"/>
        <v>1.4999999999999999E-2</v>
      </c>
      <c r="L17" s="32">
        <v>1.65</v>
      </c>
      <c r="M17" s="32">
        <v>10</v>
      </c>
    </row>
    <row r="18" spans="1:13" s="102" customFormat="1" x14ac:dyDescent="0.25">
      <c r="A18" s="26">
        <f t="shared" si="1"/>
        <v>9</v>
      </c>
      <c r="B18" s="29"/>
      <c r="C18" s="27"/>
      <c r="D18" s="28">
        <f t="shared" si="2"/>
        <v>671</v>
      </c>
      <c r="E18" s="29"/>
      <c r="F18" s="30">
        <v>0.02</v>
      </c>
      <c r="G18" s="27" t="s">
        <v>160</v>
      </c>
      <c r="H18" s="34">
        <v>1929</v>
      </c>
      <c r="I18" s="31">
        <v>1</v>
      </c>
      <c r="J18" s="29" t="s">
        <v>60</v>
      </c>
      <c r="K18" s="32">
        <f t="shared" si="0"/>
        <v>0.02</v>
      </c>
      <c r="L18" s="32">
        <v>1.65</v>
      </c>
      <c r="M18" s="32">
        <v>6</v>
      </c>
    </row>
    <row r="19" spans="1:13" s="102" customFormat="1" x14ac:dyDescent="0.25">
      <c r="A19" s="26">
        <f t="shared" si="1"/>
        <v>10</v>
      </c>
      <c r="B19" s="29"/>
      <c r="C19" s="27"/>
      <c r="D19" s="28">
        <f t="shared" si="2"/>
        <v>672</v>
      </c>
      <c r="E19" s="29"/>
      <c r="F19" s="30">
        <v>0.03</v>
      </c>
      <c r="G19" s="27" t="s">
        <v>160</v>
      </c>
      <c r="H19" s="34">
        <v>1929</v>
      </c>
      <c r="I19" s="31">
        <v>1</v>
      </c>
      <c r="J19" s="29" t="s">
        <v>78</v>
      </c>
      <c r="K19" s="32">
        <f t="shared" si="0"/>
        <v>0.03</v>
      </c>
      <c r="L19" s="32">
        <v>6.9</v>
      </c>
      <c r="M19" s="32">
        <v>48</v>
      </c>
    </row>
    <row r="20" spans="1:13" s="102" customFormat="1" x14ac:dyDescent="0.25">
      <c r="A20" s="26">
        <f t="shared" si="1"/>
        <v>11</v>
      </c>
      <c r="B20" s="29"/>
      <c r="C20" s="27"/>
      <c r="D20" s="28">
        <f t="shared" si="2"/>
        <v>673</v>
      </c>
      <c r="E20" s="29"/>
      <c r="F20" s="30">
        <v>0.04</v>
      </c>
      <c r="G20" s="27" t="s">
        <v>160</v>
      </c>
      <c r="H20" s="34">
        <v>1929</v>
      </c>
      <c r="I20" s="31">
        <v>1</v>
      </c>
      <c r="J20" s="29" t="s">
        <v>1612</v>
      </c>
      <c r="K20" s="32">
        <f t="shared" si="0"/>
        <v>0.04</v>
      </c>
      <c r="L20" s="32">
        <v>10.5</v>
      </c>
      <c r="M20" s="32">
        <v>21</v>
      </c>
    </row>
    <row r="21" spans="1:13" s="102" customFormat="1" x14ac:dyDescent="0.25">
      <c r="A21" s="26">
        <f t="shared" si="1"/>
        <v>12</v>
      </c>
      <c r="B21" s="29"/>
      <c r="C21" s="27"/>
      <c r="D21" s="28">
        <f t="shared" si="2"/>
        <v>674</v>
      </c>
      <c r="E21" s="29"/>
      <c r="F21" s="30">
        <v>0.05</v>
      </c>
      <c r="G21" s="27" t="s">
        <v>160</v>
      </c>
      <c r="H21" s="34">
        <v>1929</v>
      </c>
      <c r="I21" s="31">
        <v>1</v>
      </c>
      <c r="J21" s="29" t="s">
        <v>54</v>
      </c>
      <c r="K21" s="32">
        <f t="shared" si="0"/>
        <v>0.05</v>
      </c>
      <c r="L21" s="32">
        <v>9</v>
      </c>
      <c r="M21" s="32">
        <v>45</v>
      </c>
    </row>
    <row r="22" spans="1:13" s="102" customFormat="1" x14ac:dyDescent="0.25">
      <c r="A22" s="26">
        <f t="shared" si="1"/>
        <v>13</v>
      </c>
      <c r="B22" s="29"/>
      <c r="C22" s="27"/>
      <c r="D22" s="28">
        <f t="shared" si="2"/>
        <v>675</v>
      </c>
      <c r="E22" s="29"/>
      <c r="F22" s="30">
        <v>0.06</v>
      </c>
      <c r="G22" s="27" t="s">
        <v>160</v>
      </c>
      <c r="H22" s="34">
        <v>1929</v>
      </c>
      <c r="I22" s="31">
        <v>1</v>
      </c>
      <c r="J22" s="29" t="s">
        <v>60</v>
      </c>
      <c r="K22" s="32">
        <f t="shared" si="0"/>
        <v>0.06</v>
      </c>
      <c r="L22" s="32">
        <v>22.5</v>
      </c>
      <c r="M22" s="32">
        <v>70</v>
      </c>
    </row>
    <row r="23" spans="1:13" s="102" customFormat="1" x14ac:dyDescent="0.25">
      <c r="A23" s="26">
        <f t="shared" si="1"/>
        <v>14</v>
      </c>
      <c r="B23" s="29"/>
      <c r="C23" s="27"/>
      <c r="D23" s="28">
        <f t="shared" si="2"/>
        <v>676</v>
      </c>
      <c r="E23" s="29"/>
      <c r="F23" s="30">
        <v>7.0000000000000007E-2</v>
      </c>
      <c r="G23" s="27" t="s">
        <v>160</v>
      </c>
      <c r="H23" s="34">
        <v>1929</v>
      </c>
      <c r="I23" s="31">
        <v>1</v>
      </c>
      <c r="J23" s="29" t="s">
        <v>54</v>
      </c>
      <c r="K23" s="32">
        <f t="shared" si="0"/>
        <v>7.0000000000000007E-2</v>
      </c>
      <c r="L23" s="32">
        <v>12</v>
      </c>
      <c r="M23" s="32">
        <v>62.5</v>
      </c>
    </row>
    <row r="24" spans="1:13" s="102" customFormat="1" x14ac:dyDescent="0.25">
      <c r="A24" s="26">
        <f t="shared" si="1"/>
        <v>15</v>
      </c>
      <c r="B24" s="29"/>
      <c r="C24" s="27"/>
      <c r="D24" s="28">
        <f t="shared" si="2"/>
        <v>677</v>
      </c>
      <c r="E24" s="29"/>
      <c r="F24" s="30">
        <v>0.08</v>
      </c>
      <c r="G24" s="27" t="s">
        <v>160</v>
      </c>
      <c r="H24" s="34">
        <v>1929</v>
      </c>
      <c r="I24" s="31">
        <v>1</v>
      </c>
      <c r="J24" s="29" t="s">
        <v>54</v>
      </c>
      <c r="K24" s="32">
        <f t="shared" si="0"/>
        <v>0.08</v>
      </c>
      <c r="L24" s="32">
        <v>16.5</v>
      </c>
      <c r="M24" s="32">
        <v>73</v>
      </c>
    </row>
    <row r="25" spans="1:13" s="102" customFormat="1" x14ac:dyDescent="0.25">
      <c r="A25" s="26">
        <f t="shared" si="1"/>
        <v>16</v>
      </c>
      <c r="B25" s="29"/>
      <c r="C25" s="27"/>
      <c r="D25" s="28">
        <f t="shared" si="2"/>
        <v>678</v>
      </c>
      <c r="E25" s="29"/>
      <c r="F25" s="30">
        <v>0.09</v>
      </c>
      <c r="G25" s="27" t="s">
        <v>160</v>
      </c>
      <c r="H25" s="34">
        <v>1929</v>
      </c>
      <c r="I25" s="31">
        <v>1</v>
      </c>
      <c r="J25" s="29" t="s">
        <v>1612</v>
      </c>
      <c r="K25" s="32">
        <f t="shared" si="0"/>
        <v>0.09</v>
      </c>
      <c r="L25" s="32">
        <v>19.5</v>
      </c>
      <c r="M25" s="32">
        <v>45</v>
      </c>
    </row>
    <row r="26" spans="1:13" s="102" customFormat="1" x14ac:dyDescent="0.25">
      <c r="A26" s="26">
        <f t="shared" si="1"/>
        <v>17</v>
      </c>
      <c r="B26" s="29"/>
      <c r="C26" s="27"/>
      <c r="D26" s="28">
        <f t="shared" si="2"/>
        <v>679</v>
      </c>
      <c r="E26" s="29"/>
      <c r="F26" s="30">
        <v>0.1</v>
      </c>
      <c r="G26" s="27" t="s">
        <v>160</v>
      </c>
      <c r="H26" s="34">
        <v>1929</v>
      </c>
      <c r="I26" s="31">
        <v>1</v>
      </c>
      <c r="J26" s="29" t="s">
        <v>1612</v>
      </c>
      <c r="K26" s="32">
        <f t="shared" si="0"/>
        <v>0.1</v>
      </c>
      <c r="L26" s="32">
        <v>56</v>
      </c>
      <c r="M26" s="32">
        <v>115</v>
      </c>
    </row>
    <row r="27" spans="1:13" s="102" customFormat="1" x14ac:dyDescent="0.25">
      <c r="A27" s="26">
        <f t="shared" si="1"/>
        <v>18</v>
      </c>
      <c r="B27" s="29"/>
      <c r="C27" s="27"/>
      <c r="D27" s="28">
        <f t="shared" si="2"/>
        <v>680</v>
      </c>
      <c r="E27" s="29"/>
      <c r="F27" s="30">
        <v>0.02</v>
      </c>
      <c r="G27" s="27" t="s">
        <v>161</v>
      </c>
      <c r="H27" s="34">
        <v>1929</v>
      </c>
      <c r="I27" s="31">
        <v>1</v>
      </c>
      <c r="J27" s="29" t="s">
        <v>60</v>
      </c>
      <c r="K27" s="32">
        <f t="shared" si="0"/>
        <v>0.02</v>
      </c>
      <c r="L27" s="32">
        <v>0.5</v>
      </c>
      <c r="M27" s="32">
        <v>1.1000000000000001</v>
      </c>
    </row>
    <row r="28" spans="1:13" s="102" customFormat="1" x14ac:dyDescent="0.25">
      <c r="A28" s="26">
        <f t="shared" si="1"/>
        <v>19</v>
      </c>
      <c r="B28" s="29"/>
      <c r="C28" s="27"/>
      <c r="D28" s="28">
        <f t="shared" si="2"/>
        <v>681</v>
      </c>
      <c r="E28" s="29"/>
      <c r="F28" s="30">
        <v>0.02</v>
      </c>
      <c r="G28" s="27" t="s">
        <v>162</v>
      </c>
      <c r="H28" s="34">
        <v>1929</v>
      </c>
      <c r="I28" s="31">
        <v>1</v>
      </c>
      <c r="J28" s="29" t="s">
        <v>1612</v>
      </c>
      <c r="K28" s="32">
        <f t="shared" si="0"/>
        <v>0.02</v>
      </c>
      <c r="L28" s="32">
        <v>0.4</v>
      </c>
      <c r="M28" s="32">
        <v>0.65</v>
      </c>
    </row>
    <row r="29" spans="1:13" s="102" customFormat="1" x14ac:dyDescent="0.25">
      <c r="A29" s="26">
        <f t="shared" si="1"/>
        <v>20</v>
      </c>
      <c r="B29" s="29"/>
      <c r="C29" s="27"/>
      <c r="D29" s="28">
        <f t="shared" si="2"/>
        <v>682</v>
      </c>
      <c r="E29" s="29"/>
      <c r="F29" s="30">
        <v>0.02</v>
      </c>
      <c r="G29" s="27" t="s">
        <v>163</v>
      </c>
      <c r="H29" s="34">
        <v>1930</v>
      </c>
      <c r="I29" s="31">
        <v>1</v>
      </c>
      <c r="J29" s="29" t="s">
        <v>1612</v>
      </c>
      <c r="K29" s="32">
        <f t="shared" si="0"/>
        <v>0.02</v>
      </c>
      <c r="L29" s="32">
        <v>0.4</v>
      </c>
      <c r="M29" s="32">
        <v>0.65</v>
      </c>
    </row>
    <row r="30" spans="1:13" s="102" customFormat="1" x14ac:dyDescent="0.25">
      <c r="A30" s="26">
        <f t="shared" si="1"/>
        <v>21</v>
      </c>
      <c r="B30" s="29"/>
      <c r="C30" s="27"/>
      <c r="D30" s="28">
        <f t="shared" si="2"/>
        <v>683</v>
      </c>
      <c r="E30" s="29"/>
      <c r="F30" s="30">
        <v>0.02</v>
      </c>
      <c r="G30" s="27" t="s">
        <v>164</v>
      </c>
      <c r="H30" s="34">
        <v>1930</v>
      </c>
      <c r="I30" s="31">
        <v>1</v>
      </c>
      <c r="J30" s="29" t="s">
        <v>60</v>
      </c>
      <c r="K30" s="32">
        <f t="shared" si="0"/>
        <v>0.02</v>
      </c>
      <c r="L30" s="32">
        <v>0.8</v>
      </c>
      <c r="M30" s="32">
        <v>1.65</v>
      </c>
    </row>
    <row r="31" spans="1:13" s="102" customFormat="1" x14ac:dyDescent="0.25">
      <c r="A31" s="26">
        <f t="shared" si="1"/>
        <v>22</v>
      </c>
      <c r="B31" s="29"/>
      <c r="C31" s="27"/>
      <c r="D31" s="28">
        <f t="shared" si="2"/>
        <v>684</v>
      </c>
      <c r="E31" s="29"/>
      <c r="F31" s="30">
        <v>1.4999999999999999E-2</v>
      </c>
      <c r="G31" s="27" t="s">
        <v>121</v>
      </c>
      <c r="H31" s="34">
        <v>1930</v>
      </c>
      <c r="I31" s="31">
        <v>1</v>
      </c>
      <c r="J31" s="29" t="s">
        <v>60</v>
      </c>
      <c r="K31" s="32">
        <f t="shared" si="0"/>
        <v>1.4999999999999999E-2</v>
      </c>
      <c r="L31" s="32">
        <v>0.2</v>
      </c>
      <c r="M31" s="32">
        <v>0.55000000000000004</v>
      </c>
    </row>
    <row r="32" spans="1:13" s="102" customFormat="1" x14ac:dyDescent="0.25">
      <c r="A32" s="26">
        <f t="shared" si="1"/>
        <v>23</v>
      </c>
      <c r="B32" s="29"/>
      <c r="C32" s="27"/>
      <c r="D32" s="28">
        <f t="shared" si="2"/>
        <v>685</v>
      </c>
      <c r="E32" s="29"/>
      <c r="F32" s="30">
        <v>0.04</v>
      </c>
      <c r="G32" s="27" t="s">
        <v>165</v>
      </c>
      <c r="H32" s="34">
        <v>1930</v>
      </c>
      <c r="I32" s="31">
        <v>1</v>
      </c>
      <c r="J32" s="29" t="s">
        <v>60</v>
      </c>
      <c r="K32" s="32">
        <f t="shared" si="0"/>
        <v>0.04</v>
      </c>
      <c r="L32" s="32">
        <v>0.6</v>
      </c>
      <c r="M32" s="32">
        <v>1.25</v>
      </c>
    </row>
    <row r="33" spans="1:13" s="102" customFormat="1" x14ac:dyDescent="0.25">
      <c r="A33" s="26">
        <f t="shared" si="1"/>
        <v>24</v>
      </c>
      <c r="B33" s="29"/>
      <c r="C33" s="27"/>
      <c r="D33" s="28">
        <f t="shared" si="2"/>
        <v>686</v>
      </c>
      <c r="E33" s="29"/>
      <c r="F33" s="30">
        <v>1.4999999999999999E-2</v>
      </c>
      <c r="G33" s="27" t="s">
        <v>121</v>
      </c>
      <c r="H33" s="34">
        <v>1930</v>
      </c>
      <c r="I33" s="31">
        <v>1</v>
      </c>
      <c r="J33" s="29" t="s">
        <v>54</v>
      </c>
      <c r="K33" s="32">
        <f t="shared" si="0"/>
        <v>1.4999999999999999E-2</v>
      </c>
      <c r="L33" s="32">
        <v>1.2</v>
      </c>
      <c r="M33" s="32">
        <v>8.5</v>
      </c>
    </row>
    <row r="34" spans="1:13" s="102" customFormat="1" x14ac:dyDescent="0.25">
      <c r="A34" s="26">
        <f t="shared" si="1"/>
        <v>25</v>
      </c>
      <c r="B34" s="29"/>
      <c r="C34" s="27"/>
      <c r="D34" s="28">
        <f t="shared" si="2"/>
        <v>687</v>
      </c>
      <c r="E34" s="29"/>
      <c r="F34" s="30">
        <v>0.04</v>
      </c>
      <c r="G34" s="27" t="s">
        <v>165</v>
      </c>
      <c r="H34" s="34">
        <v>1930</v>
      </c>
      <c r="I34" s="31">
        <v>1</v>
      </c>
      <c r="J34" s="29" t="s">
        <v>55</v>
      </c>
      <c r="K34" s="32">
        <f t="shared" si="0"/>
        <v>0.04</v>
      </c>
      <c r="L34" s="32">
        <v>2</v>
      </c>
      <c r="M34" s="32">
        <v>65</v>
      </c>
    </row>
    <row r="35" spans="1:13" s="102" customFormat="1" x14ac:dyDescent="0.25">
      <c r="A35" s="26">
        <f t="shared" si="1"/>
        <v>26</v>
      </c>
      <c r="B35" s="29"/>
      <c r="C35" s="27"/>
      <c r="D35" s="28">
        <f t="shared" si="2"/>
        <v>688</v>
      </c>
      <c r="E35" s="29"/>
      <c r="F35" s="30">
        <v>0.02</v>
      </c>
      <c r="G35" s="27" t="s">
        <v>166</v>
      </c>
      <c r="H35" s="34">
        <v>1930</v>
      </c>
      <c r="I35" s="31">
        <v>1</v>
      </c>
      <c r="J35" s="29" t="s">
        <v>78</v>
      </c>
      <c r="K35" s="32">
        <f t="shared" si="0"/>
        <v>0.02</v>
      </c>
      <c r="L35" s="32">
        <v>0.65</v>
      </c>
      <c r="M35" s="32">
        <v>1.4</v>
      </c>
    </row>
    <row r="36" spans="1:13" s="102" customFormat="1" x14ac:dyDescent="0.25">
      <c r="A36" s="26">
        <f t="shared" si="1"/>
        <v>27</v>
      </c>
      <c r="B36" s="29"/>
      <c r="C36" s="27"/>
      <c r="D36" s="28">
        <f t="shared" si="2"/>
        <v>689</v>
      </c>
      <c r="E36" s="29"/>
      <c r="F36" s="30">
        <v>0.02</v>
      </c>
      <c r="G36" s="27" t="s">
        <v>167</v>
      </c>
      <c r="H36" s="34">
        <v>1930</v>
      </c>
      <c r="I36" s="31">
        <v>1</v>
      </c>
      <c r="J36" s="29" t="s">
        <v>78</v>
      </c>
      <c r="K36" s="32">
        <f t="shared" si="0"/>
        <v>0.02</v>
      </c>
      <c r="L36" s="32">
        <f>M36*0.58</f>
        <v>0.43499999999999994</v>
      </c>
      <c r="M36" s="32">
        <v>0.75</v>
      </c>
    </row>
    <row r="37" spans="1:13" s="102" customFormat="1" x14ac:dyDescent="0.25">
      <c r="A37" s="26">
        <f t="shared" si="1"/>
        <v>28</v>
      </c>
      <c r="B37" s="29"/>
      <c r="C37" s="27"/>
      <c r="D37" s="28">
        <f t="shared" si="2"/>
        <v>690</v>
      </c>
      <c r="E37" s="29"/>
      <c r="F37" s="30">
        <v>0.02</v>
      </c>
      <c r="G37" s="27" t="s">
        <v>168</v>
      </c>
      <c r="H37" s="34">
        <v>1931</v>
      </c>
      <c r="I37" s="31">
        <v>1</v>
      </c>
      <c r="J37" s="29" t="s">
        <v>78</v>
      </c>
      <c r="K37" s="32">
        <f t="shared" si="0"/>
        <v>0.02</v>
      </c>
      <c r="L37" s="32">
        <f>M37*0.58</f>
        <v>0.23199999999999998</v>
      </c>
      <c r="M37" s="32">
        <v>0.4</v>
      </c>
    </row>
    <row r="38" spans="1:13" s="102" customFormat="1" x14ac:dyDescent="0.25">
      <c r="A38" s="26">
        <f t="shared" si="1"/>
        <v>29</v>
      </c>
      <c r="B38" s="29"/>
      <c r="C38" s="27"/>
      <c r="D38" s="28">
        <v>692</v>
      </c>
      <c r="E38" s="29"/>
      <c r="F38" s="30">
        <v>0.11</v>
      </c>
      <c r="G38" s="27" t="s">
        <v>127</v>
      </c>
      <c r="H38" s="34">
        <v>1931</v>
      </c>
      <c r="I38" s="31">
        <v>1</v>
      </c>
      <c r="J38" s="29" t="s">
        <v>55</v>
      </c>
      <c r="K38" s="32">
        <f t="shared" si="0"/>
        <v>0.11</v>
      </c>
      <c r="L38" s="32">
        <v>1.55</v>
      </c>
      <c r="M38" s="32">
        <v>67.5</v>
      </c>
    </row>
    <row r="39" spans="1:13" s="102" customFormat="1" x14ac:dyDescent="0.25">
      <c r="A39" s="26">
        <f t="shared" si="1"/>
        <v>30</v>
      </c>
      <c r="B39" s="29"/>
      <c r="C39" s="27"/>
      <c r="D39" s="28">
        <f t="shared" si="2"/>
        <v>693</v>
      </c>
      <c r="E39" s="29"/>
      <c r="F39" s="30">
        <v>0.12</v>
      </c>
      <c r="G39" s="27" t="s">
        <v>128</v>
      </c>
      <c r="H39" s="34">
        <v>1931</v>
      </c>
      <c r="I39" s="31">
        <v>1</v>
      </c>
      <c r="J39" s="29" t="s">
        <v>78</v>
      </c>
      <c r="K39" s="32">
        <f t="shared" si="0"/>
        <v>0.12</v>
      </c>
      <c r="L39" s="32">
        <v>3.25</v>
      </c>
      <c r="M39" s="32">
        <v>27.5</v>
      </c>
    </row>
    <row r="40" spans="1:13" s="102" customFormat="1" x14ac:dyDescent="0.25">
      <c r="A40" s="26">
        <f t="shared" si="1"/>
        <v>31</v>
      </c>
      <c r="B40" s="29"/>
      <c r="C40" s="27"/>
      <c r="D40" s="28">
        <f t="shared" si="2"/>
        <v>694</v>
      </c>
      <c r="E40" s="29"/>
      <c r="F40" s="30">
        <v>0.13</v>
      </c>
      <c r="G40" s="27" t="s">
        <v>143</v>
      </c>
      <c r="H40" s="34">
        <v>1931</v>
      </c>
      <c r="I40" s="31">
        <v>1</v>
      </c>
      <c r="J40" s="29" t="s">
        <v>78</v>
      </c>
      <c r="K40" s="32">
        <f t="shared" si="0"/>
        <v>0.13</v>
      </c>
      <c r="L40" s="32">
        <v>1.35</v>
      </c>
      <c r="M40" s="32">
        <v>20</v>
      </c>
    </row>
    <row r="41" spans="1:13" s="102" customFormat="1" x14ac:dyDescent="0.25">
      <c r="A41" s="26">
        <f t="shared" si="1"/>
        <v>32</v>
      </c>
      <c r="B41" s="29"/>
      <c r="C41" s="27"/>
      <c r="D41" s="28">
        <f t="shared" si="2"/>
        <v>695</v>
      </c>
      <c r="E41" s="29"/>
      <c r="F41" s="30">
        <v>0.14000000000000001</v>
      </c>
      <c r="G41" s="27" t="s">
        <v>129</v>
      </c>
      <c r="H41" s="34">
        <v>1931</v>
      </c>
      <c r="I41" s="31">
        <v>1</v>
      </c>
      <c r="J41" s="29" t="s">
        <v>78</v>
      </c>
      <c r="K41" s="32">
        <f t="shared" si="0"/>
        <v>0.14000000000000001</v>
      </c>
      <c r="L41" s="32">
        <v>2</v>
      </c>
      <c r="M41" s="32">
        <v>25</v>
      </c>
    </row>
    <row r="42" spans="1:13" s="102" customFormat="1" x14ac:dyDescent="0.25">
      <c r="A42" s="26">
        <f t="shared" si="1"/>
        <v>33</v>
      </c>
      <c r="B42" s="29"/>
      <c r="C42" s="27"/>
      <c r="D42" s="28">
        <f t="shared" si="2"/>
        <v>696</v>
      </c>
      <c r="E42" s="29"/>
      <c r="F42" s="30">
        <v>0.15</v>
      </c>
      <c r="G42" s="27" t="s">
        <v>130</v>
      </c>
      <c r="H42" s="34">
        <v>1931</v>
      </c>
      <c r="I42" s="31">
        <v>1</v>
      </c>
      <c r="J42" s="29" t="s">
        <v>55</v>
      </c>
      <c r="K42" s="32">
        <f t="shared" si="0"/>
        <v>0.15</v>
      </c>
      <c r="L42" s="32">
        <v>4.8499999999999996</v>
      </c>
      <c r="M42" s="32">
        <v>80</v>
      </c>
    </row>
    <row r="43" spans="1:13" s="102" customFormat="1" x14ac:dyDescent="0.25">
      <c r="A43" s="26">
        <f t="shared" si="1"/>
        <v>34</v>
      </c>
      <c r="B43" s="29"/>
      <c r="C43" s="27"/>
      <c r="D43" s="28">
        <f t="shared" si="2"/>
        <v>697</v>
      </c>
      <c r="E43" s="29"/>
      <c r="F43" s="30">
        <v>0.17</v>
      </c>
      <c r="G43" s="27" t="s">
        <v>144</v>
      </c>
      <c r="H43" s="34">
        <v>1931</v>
      </c>
      <c r="I43" s="31">
        <v>1</v>
      </c>
      <c r="J43" s="29" t="s">
        <v>1679</v>
      </c>
      <c r="K43" s="32">
        <f t="shared" si="0"/>
        <v>0.17</v>
      </c>
      <c r="L43" s="32">
        <v>2.7</v>
      </c>
      <c r="M43" s="32">
        <v>75</v>
      </c>
    </row>
    <row r="44" spans="1:13" s="102" customFormat="1" x14ac:dyDescent="0.25">
      <c r="A44" s="26">
        <f t="shared" si="1"/>
        <v>35</v>
      </c>
      <c r="B44" s="29"/>
      <c r="C44" s="27"/>
      <c r="D44" s="28">
        <f t="shared" si="2"/>
        <v>698</v>
      </c>
      <c r="E44" s="29"/>
      <c r="F44" s="30">
        <v>0.2</v>
      </c>
      <c r="G44" s="27" t="s">
        <v>131</v>
      </c>
      <c r="H44" s="34">
        <v>1931</v>
      </c>
      <c r="I44" s="31">
        <v>1</v>
      </c>
      <c r="J44" s="29" t="s">
        <v>1614</v>
      </c>
      <c r="K44" s="32">
        <f t="shared" si="0"/>
        <v>0.2</v>
      </c>
      <c r="L44" s="32">
        <v>5.9</v>
      </c>
      <c r="M44" s="32">
        <v>12.5</v>
      </c>
    </row>
    <row r="45" spans="1:13" s="102" customFormat="1" x14ac:dyDescent="0.25">
      <c r="A45" s="26">
        <f t="shared" si="1"/>
        <v>36</v>
      </c>
      <c r="B45" s="29"/>
      <c r="C45" s="27"/>
      <c r="D45" s="28">
        <f t="shared" si="2"/>
        <v>699</v>
      </c>
      <c r="E45" s="29"/>
      <c r="F45" s="30">
        <v>0.25</v>
      </c>
      <c r="G45" s="27" t="s">
        <v>132</v>
      </c>
      <c r="H45" s="34">
        <v>1931</v>
      </c>
      <c r="I45" s="31">
        <v>1</v>
      </c>
      <c r="J45" s="29" t="s">
        <v>78</v>
      </c>
      <c r="K45" s="32">
        <f t="shared" si="0"/>
        <v>0.25</v>
      </c>
      <c r="L45" s="32">
        <v>5.65</v>
      </c>
      <c r="M45" s="32">
        <v>35</v>
      </c>
    </row>
    <row r="46" spans="1:13" s="102" customFormat="1" x14ac:dyDescent="0.25">
      <c r="A46" s="26">
        <f t="shared" si="1"/>
        <v>37</v>
      </c>
      <c r="B46" s="29"/>
      <c r="C46" s="27"/>
      <c r="D46" s="28">
        <f t="shared" si="2"/>
        <v>700</v>
      </c>
      <c r="E46" s="29"/>
      <c r="F46" s="30">
        <v>0.3</v>
      </c>
      <c r="G46" s="27" t="s">
        <v>133</v>
      </c>
      <c r="H46" s="34">
        <v>1931</v>
      </c>
      <c r="I46" s="31">
        <v>1</v>
      </c>
      <c r="J46" s="29" t="s">
        <v>60</v>
      </c>
      <c r="K46" s="32">
        <f t="shared" si="0"/>
        <v>0.3</v>
      </c>
      <c r="L46" s="32">
        <v>8.85</v>
      </c>
      <c r="M46" s="32">
        <v>22.5</v>
      </c>
    </row>
    <row r="47" spans="1:13" s="102" customFormat="1" x14ac:dyDescent="0.25">
      <c r="A47" s="26">
        <f t="shared" si="1"/>
        <v>38</v>
      </c>
      <c r="B47" s="29"/>
      <c r="C47" s="27"/>
      <c r="D47" s="28">
        <f t="shared" si="2"/>
        <v>701</v>
      </c>
      <c r="E47" s="29"/>
      <c r="F47" s="30">
        <v>0.5</v>
      </c>
      <c r="G47" s="27" t="s">
        <v>134</v>
      </c>
      <c r="H47" s="34">
        <v>1931</v>
      </c>
      <c r="I47" s="31">
        <v>1</v>
      </c>
      <c r="J47" s="29" t="s">
        <v>54</v>
      </c>
      <c r="K47" s="32">
        <f t="shared" si="0"/>
        <v>0.5</v>
      </c>
      <c r="L47" s="32">
        <v>26.9</v>
      </c>
      <c r="M47" s="32">
        <v>60</v>
      </c>
    </row>
    <row r="48" spans="1:13" s="102" customFormat="1" x14ac:dyDescent="0.25">
      <c r="A48" s="26">
        <f t="shared" si="1"/>
        <v>39</v>
      </c>
      <c r="B48" s="29"/>
      <c r="C48" s="27"/>
      <c r="D48" s="28">
        <f t="shared" si="2"/>
        <v>702</v>
      </c>
      <c r="E48" s="29"/>
      <c r="F48" s="30">
        <v>0.02</v>
      </c>
      <c r="G48" s="27" t="s">
        <v>169</v>
      </c>
      <c r="H48" s="34">
        <v>1931</v>
      </c>
      <c r="I48" s="31">
        <v>1</v>
      </c>
      <c r="J48" s="29" t="s">
        <v>60</v>
      </c>
      <c r="K48" s="32">
        <f t="shared" si="0"/>
        <v>0.02</v>
      </c>
      <c r="L48" s="32">
        <v>0.1</v>
      </c>
      <c r="M48" s="32">
        <v>0.35</v>
      </c>
    </row>
    <row r="49" spans="1:13" s="102" customFormat="1" x14ac:dyDescent="0.25">
      <c r="A49" s="26">
        <f t="shared" si="1"/>
        <v>40</v>
      </c>
      <c r="B49" s="29"/>
      <c r="C49" s="27"/>
      <c r="D49" s="28">
        <f t="shared" si="2"/>
        <v>703</v>
      </c>
      <c r="E49" s="29"/>
      <c r="F49" s="30">
        <v>0.02</v>
      </c>
      <c r="G49" s="27" t="s">
        <v>170</v>
      </c>
      <c r="H49" s="34">
        <v>1931</v>
      </c>
      <c r="I49" s="31">
        <v>1</v>
      </c>
      <c r="J49" s="29" t="s">
        <v>60</v>
      </c>
      <c r="K49" s="32">
        <f t="shared" si="0"/>
        <v>0.02</v>
      </c>
      <c r="L49" s="32">
        <v>0.3</v>
      </c>
      <c r="M49" s="32">
        <v>0.5</v>
      </c>
    </row>
    <row r="50" spans="1:13" s="102" customFormat="1" x14ac:dyDescent="0.25">
      <c r="A50" s="26">
        <f t="shared" si="1"/>
        <v>41</v>
      </c>
      <c r="B50" s="29"/>
      <c r="C50" s="27"/>
      <c r="D50" s="28">
        <f t="shared" si="2"/>
        <v>704</v>
      </c>
      <c r="E50" s="29"/>
      <c r="F50" s="30">
        <v>5.0000000000000001E-3</v>
      </c>
      <c r="G50" s="27" t="s">
        <v>171</v>
      </c>
      <c r="H50" s="34">
        <v>1932</v>
      </c>
      <c r="I50" s="31">
        <v>1</v>
      </c>
      <c r="J50" s="29" t="s">
        <v>104</v>
      </c>
      <c r="K50" s="32">
        <f t="shared" si="0"/>
        <v>5.0000000000000001E-3</v>
      </c>
      <c r="L50" s="32">
        <v>0.2</v>
      </c>
      <c r="M50" s="32">
        <v>150</v>
      </c>
    </row>
    <row r="51" spans="1:13" s="102" customFormat="1" x14ac:dyDescent="0.25">
      <c r="A51" s="26">
        <f t="shared" si="1"/>
        <v>42</v>
      </c>
      <c r="B51" s="29"/>
      <c r="C51" s="27"/>
      <c r="D51" s="28">
        <f t="shared" si="2"/>
        <v>705</v>
      </c>
      <c r="E51" s="29"/>
      <c r="F51" s="30">
        <v>0.01</v>
      </c>
      <c r="G51" s="27" t="s">
        <v>171</v>
      </c>
      <c r="H51" s="34">
        <v>1932</v>
      </c>
      <c r="I51" s="31">
        <v>1</v>
      </c>
      <c r="J51" s="29" t="s">
        <v>60</v>
      </c>
      <c r="K51" s="32">
        <f t="shared" si="0"/>
        <v>0.01</v>
      </c>
      <c r="L51" s="32">
        <v>0.2</v>
      </c>
      <c r="M51" s="32">
        <v>0.35</v>
      </c>
    </row>
    <row r="52" spans="1:13" s="102" customFormat="1" x14ac:dyDescent="0.25">
      <c r="A52" s="26">
        <f t="shared" si="1"/>
        <v>43</v>
      </c>
      <c r="B52" s="29"/>
      <c r="C52" s="27"/>
      <c r="D52" s="28">
        <f t="shared" si="2"/>
        <v>706</v>
      </c>
      <c r="E52" s="29"/>
      <c r="F52" s="30">
        <v>1.4999999999999999E-2</v>
      </c>
      <c r="G52" s="27" t="s">
        <v>171</v>
      </c>
      <c r="H52" s="34">
        <v>1932</v>
      </c>
      <c r="I52" s="31">
        <v>1</v>
      </c>
      <c r="J52" s="29" t="s">
        <v>54</v>
      </c>
      <c r="K52" s="32">
        <f t="shared" si="0"/>
        <v>1.4999999999999999E-2</v>
      </c>
      <c r="L52" s="32">
        <v>0.4</v>
      </c>
      <c r="M52" s="32">
        <v>5</v>
      </c>
    </row>
    <row r="53" spans="1:13" s="102" customFormat="1" x14ac:dyDescent="0.25">
      <c r="A53" s="26">
        <f t="shared" si="1"/>
        <v>44</v>
      </c>
      <c r="B53" s="29"/>
      <c r="C53" s="27"/>
      <c r="D53" s="28">
        <f t="shared" si="2"/>
        <v>707</v>
      </c>
      <c r="E53" s="29"/>
      <c r="F53" s="30">
        <v>0.02</v>
      </c>
      <c r="G53" s="27" t="s">
        <v>171</v>
      </c>
      <c r="H53" s="34">
        <v>1932</v>
      </c>
      <c r="I53" s="31">
        <v>1</v>
      </c>
      <c r="J53" s="29" t="s">
        <v>54</v>
      </c>
      <c r="K53" s="32">
        <f t="shared" si="0"/>
        <v>0.02</v>
      </c>
      <c r="L53" s="32">
        <v>0.2</v>
      </c>
      <c r="M53" s="32">
        <v>0.45</v>
      </c>
    </row>
    <row r="54" spans="1:13" s="102" customFormat="1" x14ac:dyDescent="0.25">
      <c r="A54" s="26">
        <f t="shared" si="1"/>
        <v>45</v>
      </c>
      <c r="B54" s="29"/>
      <c r="C54" s="27"/>
      <c r="D54" s="28">
        <f t="shared" si="2"/>
        <v>708</v>
      </c>
      <c r="E54" s="29"/>
      <c r="F54" s="30">
        <v>0.03</v>
      </c>
      <c r="G54" s="27" t="s">
        <v>171</v>
      </c>
      <c r="H54" s="34">
        <v>1932</v>
      </c>
      <c r="I54" s="31">
        <v>1</v>
      </c>
      <c r="J54" s="29" t="s">
        <v>55</v>
      </c>
      <c r="K54" s="32">
        <f t="shared" si="0"/>
        <v>0.03</v>
      </c>
      <c r="L54" s="32">
        <v>0.75</v>
      </c>
      <c r="M54" s="32">
        <v>35</v>
      </c>
    </row>
    <row r="55" spans="1:13" s="102" customFormat="1" x14ac:dyDescent="0.25">
      <c r="A55" s="26">
        <f t="shared" si="1"/>
        <v>46</v>
      </c>
      <c r="B55" s="29"/>
      <c r="C55" s="27"/>
      <c r="D55" s="28">
        <f t="shared" si="2"/>
        <v>709</v>
      </c>
      <c r="E55" s="29"/>
      <c r="F55" s="30">
        <v>0.04</v>
      </c>
      <c r="G55" s="27" t="s">
        <v>171</v>
      </c>
      <c r="H55" s="34">
        <v>1932</v>
      </c>
      <c r="I55" s="31">
        <v>1</v>
      </c>
      <c r="J55" s="29" t="s">
        <v>60</v>
      </c>
      <c r="K55" s="32">
        <f t="shared" si="0"/>
        <v>0.04</v>
      </c>
      <c r="L55" s="32">
        <v>0.3</v>
      </c>
      <c r="M55" s="32">
        <v>0.85</v>
      </c>
    </row>
    <row r="56" spans="1:13" s="102" customFormat="1" x14ac:dyDescent="0.25">
      <c r="A56" s="26">
        <f t="shared" si="1"/>
        <v>47</v>
      </c>
      <c r="B56" s="29"/>
      <c r="C56" s="27"/>
      <c r="D56" s="28">
        <f t="shared" si="2"/>
        <v>710</v>
      </c>
      <c r="E56" s="29"/>
      <c r="F56" s="30">
        <v>0.05</v>
      </c>
      <c r="G56" s="27" t="s">
        <v>171</v>
      </c>
      <c r="H56" s="34">
        <v>1932</v>
      </c>
      <c r="I56" s="31">
        <v>1</v>
      </c>
      <c r="J56" s="29" t="s">
        <v>60</v>
      </c>
      <c r="K56" s="32">
        <f t="shared" si="0"/>
        <v>0.05</v>
      </c>
      <c r="L56" s="32">
        <v>2</v>
      </c>
      <c r="M56" s="32">
        <v>2.25</v>
      </c>
    </row>
    <row r="57" spans="1:13" s="102" customFormat="1" x14ac:dyDescent="0.25">
      <c r="A57" s="26">
        <f t="shared" si="1"/>
        <v>48</v>
      </c>
      <c r="B57" s="29"/>
      <c r="C57" s="27"/>
      <c r="D57" s="28">
        <f t="shared" si="2"/>
        <v>711</v>
      </c>
      <c r="E57" s="29"/>
      <c r="F57" s="30">
        <v>0.06</v>
      </c>
      <c r="G57" s="27" t="s">
        <v>171</v>
      </c>
      <c r="H57" s="34">
        <v>1932</v>
      </c>
      <c r="I57" s="31">
        <v>1</v>
      </c>
      <c r="J57" s="29" t="s">
        <v>54</v>
      </c>
      <c r="K57" s="32">
        <f t="shared" si="0"/>
        <v>0.06</v>
      </c>
      <c r="L57" s="32">
        <v>3.75</v>
      </c>
      <c r="M57" s="32">
        <v>9</v>
      </c>
    </row>
    <row r="58" spans="1:13" s="102" customFormat="1" x14ac:dyDescent="0.25">
      <c r="A58" s="26">
        <f t="shared" si="1"/>
        <v>49</v>
      </c>
      <c r="B58" s="29"/>
      <c r="C58" s="27"/>
      <c r="D58" s="28">
        <f t="shared" si="2"/>
        <v>712</v>
      </c>
      <c r="E58" s="29"/>
      <c r="F58" s="30">
        <v>7.0000000000000007E-2</v>
      </c>
      <c r="G58" s="27" t="s">
        <v>171</v>
      </c>
      <c r="H58" s="34">
        <v>1932</v>
      </c>
      <c r="I58" s="31">
        <v>1</v>
      </c>
      <c r="J58" s="29" t="s">
        <v>1612</v>
      </c>
      <c r="K58" s="32">
        <f t="shared" si="0"/>
        <v>7.0000000000000007E-2</v>
      </c>
      <c r="L58" s="32">
        <v>0.3</v>
      </c>
      <c r="M58" s="32">
        <v>0.6</v>
      </c>
    </row>
    <row r="59" spans="1:13" s="102" customFormat="1" x14ac:dyDescent="0.25">
      <c r="A59" s="26">
        <f t="shared" si="1"/>
        <v>50</v>
      </c>
      <c r="B59" s="29"/>
      <c r="C59" s="27"/>
      <c r="D59" s="28">
        <f t="shared" si="2"/>
        <v>713</v>
      </c>
      <c r="E59" s="29"/>
      <c r="F59" s="30">
        <v>0.08</v>
      </c>
      <c r="G59" s="27" t="s">
        <v>171</v>
      </c>
      <c r="H59" s="34">
        <v>1932</v>
      </c>
      <c r="I59" s="31">
        <v>1</v>
      </c>
      <c r="J59" s="29" t="s">
        <v>1612</v>
      </c>
      <c r="K59" s="32">
        <f t="shared" si="0"/>
        <v>0.08</v>
      </c>
      <c r="L59" s="32">
        <v>3.15</v>
      </c>
      <c r="M59" s="32">
        <v>2.5</v>
      </c>
    </row>
    <row r="60" spans="1:13" s="102" customFormat="1" x14ac:dyDescent="0.25">
      <c r="A60" s="26">
        <f t="shared" si="1"/>
        <v>51</v>
      </c>
      <c r="B60" s="29"/>
      <c r="C60" s="27"/>
      <c r="D60" s="28">
        <f t="shared" si="2"/>
        <v>714</v>
      </c>
      <c r="E60" s="29"/>
      <c r="F60" s="30">
        <v>0.09</v>
      </c>
      <c r="G60" s="27" t="s">
        <v>171</v>
      </c>
      <c r="H60" s="34">
        <v>1932</v>
      </c>
      <c r="I60" s="31">
        <v>1</v>
      </c>
      <c r="J60" s="29" t="s">
        <v>60</v>
      </c>
      <c r="K60" s="32">
        <f t="shared" si="0"/>
        <v>0.09</v>
      </c>
      <c r="L60" s="32">
        <v>2.75</v>
      </c>
      <c r="M60" s="32">
        <v>3.25</v>
      </c>
    </row>
    <row r="61" spans="1:13" s="102" customFormat="1" x14ac:dyDescent="0.25">
      <c r="A61" s="26">
        <f t="shared" si="1"/>
        <v>52</v>
      </c>
      <c r="B61" s="29"/>
      <c r="C61" s="27"/>
      <c r="D61" s="28">
        <f t="shared" si="2"/>
        <v>715</v>
      </c>
      <c r="E61" s="29"/>
      <c r="F61" s="30">
        <v>0.1</v>
      </c>
      <c r="G61" s="27" t="s">
        <v>171</v>
      </c>
      <c r="H61" s="34">
        <v>1932</v>
      </c>
      <c r="I61" s="31">
        <v>1</v>
      </c>
      <c r="J61" s="29" t="s">
        <v>1612</v>
      </c>
      <c r="K61" s="32">
        <f t="shared" si="0"/>
        <v>0.1</v>
      </c>
      <c r="L61" s="32">
        <v>11</v>
      </c>
      <c r="M61" s="32">
        <v>10</v>
      </c>
    </row>
    <row r="62" spans="1:13" s="102" customFormat="1" x14ac:dyDescent="0.25">
      <c r="A62" s="26">
        <f t="shared" si="1"/>
        <v>53</v>
      </c>
      <c r="B62" s="29"/>
      <c r="C62" s="27"/>
      <c r="D62" s="28">
        <f t="shared" si="2"/>
        <v>716</v>
      </c>
      <c r="E62" s="29"/>
      <c r="F62" s="30">
        <v>0.02</v>
      </c>
      <c r="G62" s="30" t="s">
        <v>172</v>
      </c>
      <c r="H62" s="34">
        <v>1932</v>
      </c>
      <c r="I62" s="31">
        <v>1</v>
      </c>
      <c r="J62" s="29"/>
      <c r="K62" s="32">
        <f t="shared" si="0"/>
        <v>0.02</v>
      </c>
      <c r="L62" s="32">
        <v>0.3</v>
      </c>
      <c r="M62" s="32">
        <v>0.55000000000000004</v>
      </c>
    </row>
    <row r="63" spans="1:13" s="102" customFormat="1" x14ac:dyDescent="0.25">
      <c r="A63" s="26">
        <f t="shared" si="1"/>
        <v>54</v>
      </c>
      <c r="B63" s="29"/>
      <c r="C63" s="27"/>
      <c r="D63" s="28">
        <f t="shared" si="2"/>
        <v>717</v>
      </c>
      <c r="E63" s="29"/>
      <c r="F63" s="30">
        <v>0.02</v>
      </c>
      <c r="G63" s="30" t="s">
        <v>173</v>
      </c>
      <c r="H63" s="34">
        <v>1932</v>
      </c>
      <c r="I63" s="31">
        <v>1</v>
      </c>
      <c r="J63" s="29"/>
      <c r="K63" s="32">
        <f t="shared" si="0"/>
        <v>0.02</v>
      </c>
      <c r="L63" s="32">
        <v>0.1</v>
      </c>
      <c r="M63" s="32">
        <v>0.35</v>
      </c>
    </row>
    <row r="64" spans="1:13" s="102" customFormat="1" x14ac:dyDescent="0.25">
      <c r="A64" s="26">
        <f t="shared" si="1"/>
        <v>55</v>
      </c>
      <c r="B64" s="29"/>
      <c r="C64" s="27"/>
      <c r="D64" s="28">
        <f t="shared" si="2"/>
        <v>718</v>
      </c>
      <c r="E64" s="29"/>
      <c r="F64" s="30">
        <v>0.03</v>
      </c>
      <c r="G64" s="27" t="s">
        <v>174</v>
      </c>
      <c r="H64" s="34">
        <v>1932</v>
      </c>
      <c r="I64" s="31">
        <v>1</v>
      </c>
      <c r="J64" s="29"/>
      <c r="K64" s="32">
        <f t="shared" si="0"/>
        <v>0.03</v>
      </c>
      <c r="L64" s="32">
        <v>1</v>
      </c>
      <c r="M64" s="32">
        <v>2</v>
      </c>
    </row>
    <row r="65" spans="1:13" s="102" customFormat="1" x14ac:dyDescent="0.25">
      <c r="A65" s="26">
        <f t="shared" si="1"/>
        <v>56</v>
      </c>
      <c r="B65" s="29"/>
      <c r="C65" s="27"/>
      <c r="D65" s="28">
        <f t="shared" si="2"/>
        <v>719</v>
      </c>
      <c r="E65" s="29"/>
      <c r="F65" s="30">
        <v>0.05</v>
      </c>
      <c r="G65" s="27" t="s">
        <v>174</v>
      </c>
      <c r="H65" s="34">
        <v>1932</v>
      </c>
      <c r="I65" s="31">
        <v>1</v>
      </c>
      <c r="J65" s="29"/>
      <c r="K65" s="32">
        <f t="shared" si="0"/>
        <v>0.05</v>
      </c>
      <c r="L65" s="32">
        <v>1.5</v>
      </c>
      <c r="M65" s="32">
        <v>2.9</v>
      </c>
    </row>
    <row r="66" spans="1:13" s="102" customFormat="1" x14ac:dyDescent="0.25">
      <c r="A66" s="26">
        <f t="shared" si="1"/>
        <v>57</v>
      </c>
      <c r="B66" s="29"/>
      <c r="C66" s="27"/>
      <c r="D66" s="28">
        <f t="shared" si="2"/>
        <v>720</v>
      </c>
      <c r="E66" s="29"/>
      <c r="F66" s="30">
        <v>0.03</v>
      </c>
      <c r="G66" s="27" t="s">
        <v>49</v>
      </c>
      <c r="H66" s="34">
        <v>1932</v>
      </c>
      <c r="I66" s="31">
        <v>1</v>
      </c>
      <c r="J66" s="29"/>
      <c r="K66" s="32">
        <f t="shared" si="0"/>
        <v>0.03</v>
      </c>
      <c r="L66" s="32">
        <v>0.23</v>
      </c>
      <c r="M66" s="32">
        <v>0.3</v>
      </c>
    </row>
    <row r="67" spans="1:13" s="102" customFormat="1" x14ac:dyDescent="0.25">
      <c r="A67" s="26">
        <f t="shared" si="1"/>
        <v>58</v>
      </c>
      <c r="B67" s="29"/>
      <c r="C67" s="27"/>
      <c r="D67" s="28">
        <f t="shared" si="2"/>
        <v>721</v>
      </c>
      <c r="E67" s="29"/>
      <c r="F67" s="30">
        <v>0.03</v>
      </c>
      <c r="G67" s="27" t="s">
        <v>49</v>
      </c>
      <c r="H67" s="34">
        <v>1932</v>
      </c>
      <c r="I67" s="31">
        <v>1</v>
      </c>
      <c r="J67" s="29"/>
      <c r="K67" s="32">
        <f t="shared" si="0"/>
        <v>0.03</v>
      </c>
      <c r="L67" s="32">
        <v>3.12</v>
      </c>
      <c r="M67" s="32">
        <v>3.5</v>
      </c>
    </row>
    <row r="68" spans="1:13" s="102" customFormat="1" x14ac:dyDescent="0.25">
      <c r="A68" s="26">
        <f t="shared" si="1"/>
        <v>59</v>
      </c>
      <c r="B68" s="29"/>
      <c r="C68" s="27"/>
      <c r="D68" s="28">
        <f t="shared" si="2"/>
        <v>722</v>
      </c>
      <c r="E68" s="29"/>
      <c r="F68" s="30">
        <v>0.03</v>
      </c>
      <c r="G68" s="27" t="s">
        <v>49</v>
      </c>
      <c r="H68" s="34">
        <v>1932</v>
      </c>
      <c r="I68" s="31">
        <v>1</v>
      </c>
      <c r="J68" s="29"/>
      <c r="K68" s="32">
        <f t="shared" si="0"/>
        <v>0.03</v>
      </c>
      <c r="L68" s="32">
        <v>2</v>
      </c>
      <c r="M68" s="32">
        <v>2</v>
      </c>
    </row>
    <row r="69" spans="1:13" s="102" customFormat="1" x14ac:dyDescent="0.25">
      <c r="A69" s="26">
        <f t="shared" si="1"/>
        <v>60</v>
      </c>
      <c r="B69" s="29"/>
      <c r="C69" s="27"/>
      <c r="D69" s="28">
        <f t="shared" si="2"/>
        <v>723</v>
      </c>
      <c r="E69" s="29"/>
      <c r="F69" s="30">
        <v>0.06</v>
      </c>
      <c r="G69" s="27" t="s">
        <v>64</v>
      </c>
      <c r="H69" s="34">
        <v>1932</v>
      </c>
      <c r="I69" s="31">
        <v>1</v>
      </c>
      <c r="J69" s="29"/>
      <c r="K69" s="32">
        <f t="shared" si="0"/>
        <v>0.06</v>
      </c>
      <c r="L69" s="32">
        <v>14.56</v>
      </c>
      <c r="M69" s="32">
        <v>15</v>
      </c>
    </row>
    <row r="70" spans="1:13" s="102" customFormat="1" x14ac:dyDescent="0.25">
      <c r="A70" s="26">
        <f t="shared" si="1"/>
        <v>61</v>
      </c>
      <c r="B70" s="29"/>
      <c r="C70" s="27"/>
      <c r="D70" s="28">
        <f t="shared" si="2"/>
        <v>724</v>
      </c>
      <c r="E70" s="29"/>
      <c r="F70" s="30">
        <v>0.03</v>
      </c>
      <c r="G70" s="27" t="s">
        <v>175</v>
      </c>
      <c r="H70" s="34">
        <v>1932</v>
      </c>
      <c r="I70" s="31">
        <v>1</v>
      </c>
      <c r="J70" s="27"/>
      <c r="K70" s="32">
        <f t="shared" si="0"/>
        <v>0.03</v>
      </c>
      <c r="L70" s="32">
        <v>0.25</v>
      </c>
      <c r="M70" s="32">
        <v>0.6</v>
      </c>
    </row>
    <row r="71" spans="1:13" s="102" customFormat="1" x14ac:dyDescent="0.25">
      <c r="A71" s="26">
        <f t="shared" si="1"/>
        <v>62</v>
      </c>
      <c r="B71" s="29"/>
      <c r="C71" s="27"/>
      <c r="D71" s="28">
        <f t="shared" si="2"/>
        <v>725</v>
      </c>
      <c r="E71" s="29"/>
      <c r="F71" s="30">
        <v>0.03</v>
      </c>
      <c r="G71" s="27" t="s">
        <v>176</v>
      </c>
      <c r="H71" s="34">
        <v>1932</v>
      </c>
      <c r="I71" s="31">
        <v>1</v>
      </c>
      <c r="J71" s="29"/>
      <c r="K71" s="32">
        <f t="shared" si="0"/>
        <v>0.03</v>
      </c>
      <c r="L71" s="32">
        <v>0.25</v>
      </c>
      <c r="M71" s="32">
        <v>0.6</v>
      </c>
    </row>
    <row r="72" spans="1:13" s="102" customFormat="1" x14ac:dyDescent="0.25">
      <c r="A72" s="26">
        <f t="shared" si="1"/>
        <v>63</v>
      </c>
      <c r="B72" s="29"/>
      <c r="C72" s="27"/>
      <c r="D72" s="28">
        <f t="shared" si="2"/>
        <v>726</v>
      </c>
      <c r="E72" s="29"/>
      <c r="F72" s="30">
        <v>0.03</v>
      </c>
      <c r="G72" s="27" t="s">
        <v>177</v>
      </c>
      <c r="H72" s="34">
        <v>1933</v>
      </c>
      <c r="I72" s="31">
        <v>1</v>
      </c>
      <c r="J72" s="29"/>
      <c r="K72" s="32">
        <f t="shared" si="0"/>
        <v>0.03</v>
      </c>
      <c r="L72" s="32">
        <v>0.25</v>
      </c>
      <c r="M72" s="32">
        <v>0.65</v>
      </c>
    </row>
    <row r="73" spans="1:13" s="102" customFormat="1" x14ac:dyDescent="0.25">
      <c r="A73" s="26">
        <f t="shared" si="1"/>
        <v>64</v>
      </c>
      <c r="B73" s="27" t="s">
        <v>30</v>
      </c>
      <c r="C73" s="27"/>
      <c r="D73" s="28">
        <f t="shared" si="2"/>
        <v>727</v>
      </c>
      <c r="E73" s="29"/>
      <c r="F73" s="30">
        <v>0.03</v>
      </c>
      <c r="G73" s="27" t="s">
        <v>178</v>
      </c>
      <c r="H73" s="34">
        <v>1933</v>
      </c>
      <c r="I73" s="31">
        <v>1</v>
      </c>
      <c r="J73" s="29"/>
      <c r="K73" s="32">
        <f t="shared" si="0"/>
        <v>0.03</v>
      </c>
      <c r="L73" s="32">
        <v>0.1</v>
      </c>
      <c r="M73" s="32">
        <v>0.3</v>
      </c>
    </row>
    <row r="74" spans="1:13" s="102" customFormat="1" x14ac:dyDescent="0.25">
      <c r="A74" s="26">
        <f t="shared" si="1"/>
        <v>65</v>
      </c>
      <c r="B74" s="29"/>
      <c r="C74" s="27"/>
      <c r="D74" s="28">
        <f t="shared" si="2"/>
        <v>728</v>
      </c>
      <c r="E74" s="29"/>
      <c r="F74" s="30">
        <v>0.01</v>
      </c>
      <c r="G74" s="27" t="s">
        <v>179</v>
      </c>
      <c r="H74" s="34">
        <v>1933</v>
      </c>
      <c r="I74" s="31">
        <v>1</v>
      </c>
      <c r="J74" s="27"/>
      <c r="K74" s="32">
        <f t="shared" ref="K74:K83" si="3">IF(F74*I74&gt;0,F74*I74," ")</f>
        <v>0.01</v>
      </c>
      <c r="L74" s="32">
        <v>0.2</v>
      </c>
      <c r="M74" s="32">
        <v>0.3</v>
      </c>
    </row>
    <row r="75" spans="1:13" s="102" customFormat="1" x14ac:dyDescent="0.25">
      <c r="A75" s="26">
        <f t="shared" ref="A75:A84" si="4">A74+1</f>
        <v>66</v>
      </c>
      <c r="B75" s="29"/>
      <c r="C75" s="27"/>
      <c r="D75" s="28">
        <f t="shared" si="2"/>
        <v>729</v>
      </c>
      <c r="E75" s="29"/>
      <c r="F75" s="30">
        <v>0.03</v>
      </c>
      <c r="G75" s="27" t="s">
        <v>179</v>
      </c>
      <c r="H75" s="34">
        <v>1933</v>
      </c>
      <c r="I75" s="31">
        <v>1</v>
      </c>
      <c r="J75" s="29"/>
      <c r="K75" s="32">
        <f t="shared" si="3"/>
        <v>0.03</v>
      </c>
      <c r="L75" s="32">
        <v>0.2</v>
      </c>
      <c r="M75" s="32">
        <v>0.35</v>
      </c>
    </row>
    <row r="76" spans="1:13" s="102" customFormat="1" x14ac:dyDescent="0.25">
      <c r="A76" s="26">
        <f t="shared" si="4"/>
        <v>67</v>
      </c>
      <c r="B76" s="29"/>
      <c r="C76" s="27"/>
      <c r="D76" s="28">
        <f t="shared" ref="D76:D84" si="5">D75+1</f>
        <v>730</v>
      </c>
      <c r="E76" s="29"/>
      <c r="F76" s="30">
        <v>0.01</v>
      </c>
      <c r="G76" s="27" t="s">
        <v>179</v>
      </c>
      <c r="H76" s="34">
        <v>1933</v>
      </c>
      <c r="I76" s="31">
        <v>25</v>
      </c>
      <c r="J76" s="29"/>
      <c r="K76" s="32">
        <f t="shared" si="3"/>
        <v>0.25</v>
      </c>
      <c r="L76" s="32">
        <v>35</v>
      </c>
      <c r="M76" s="32">
        <v>25</v>
      </c>
    </row>
    <row r="77" spans="1:13" s="102" customFormat="1" x14ac:dyDescent="0.25">
      <c r="A77" s="26">
        <f t="shared" si="4"/>
        <v>68</v>
      </c>
      <c r="B77" s="29"/>
      <c r="C77" s="27"/>
      <c r="D77" s="28">
        <f t="shared" si="5"/>
        <v>731</v>
      </c>
      <c r="E77" s="29"/>
      <c r="F77" s="30">
        <v>0.03</v>
      </c>
      <c r="G77" s="27" t="s">
        <v>179</v>
      </c>
      <c r="H77" s="34">
        <v>1933</v>
      </c>
      <c r="I77" s="31">
        <v>25</v>
      </c>
      <c r="J77" s="29"/>
      <c r="K77" s="32">
        <f t="shared" si="3"/>
        <v>0.75</v>
      </c>
      <c r="L77" s="32">
        <v>35</v>
      </c>
      <c r="M77" s="32">
        <v>22.5</v>
      </c>
    </row>
    <row r="78" spans="1:13" s="102" customFormat="1" x14ac:dyDescent="0.25">
      <c r="A78" s="26">
        <f t="shared" si="4"/>
        <v>69</v>
      </c>
      <c r="B78" s="29"/>
      <c r="C78" s="27"/>
      <c r="D78" s="28">
        <f t="shared" si="5"/>
        <v>732</v>
      </c>
      <c r="E78" s="29"/>
      <c r="F78" s="30">
        <v>0.03</v>
      </c>
      <c r="G78" s="27" t="s">
        <v>180</v>
      </c>
      <c r="H78" s="34">
        <v>1933</v>
      </c>
      <c r="I78" s="31">
        <v>1</v>
      </c>
      <c r="J78" s="29" t="s">
        <v>181</v>
      </c>
      <c r="K78" s="32">
        <f t="shared" si="3"/>
        <v>0.03</v>
      </c>
      <c r="L78" s="32">
        <v>0.2</v>
      </c>
      <c r="M78" s="32">
        <v>0.3</v>
      </c>
    </row>
    <row r="79" spans="1:13" s="102" customFormat="1" x14ac:dyDescent="0.25">
      <c r="A79" s="26">
        <f t="shared" si="4"/>
        <v>70</v>
      </c>
      <c r="B79" s="29"/>
      <c r="C79" s="27"/>
      <c r="D79" s="28">
        <f t="shared" si="5"/>
        <v>733</v>
      </c>
      <c r="E79" s="29"/>
      <c r="F79" s="30">
        <v>0.03</v>
      </c>
      <c r="G79" s="27" t="s">
        <v>182</v>
      </c>
      <c r="H79" s="34">
        <v>1933</v>
      </c>
      <c r="I79" s="31">
        <v>1</v>
      </c>
      <c r="J79" s="29"/>
      <c r="K79" s="32">
        <f t="shared" si="3"/>
        <v>0.03</v>
      </c>
      <c r="L79" s="32">
        <v>0.5</v>
      </c>
      <c r="M79" s="32">
        <v>0.6</v>
      </c>
    </row>
    <row r="80" spans="1:13" s="102" customFormat="1" x14ac:dyDescent="0.25">
      <c r="A80" s="26">
        <f t="shared" si="4"/>
        <v>71</v>
      </c>
      <c r="B80" s="29"/>
      <c r="C80" s="27"/>
      <c r="D80" s="28">
        <f t="shared" si="5"/>
        <v>734</v>
      </c>
      <c r="E80" s="29"/>
      <c r="F80" s="30">
        <v>0.05</v>
      </c>
      <c r="G80" s="27" t="s">
        <v>183</v>
      </c>
      <c r="H80" s="34">
        <v>1933</v>
      </c>
      <c r="I80" s="31">
        <v>1</v>
      </c>
      <c r="J80" s="29"/>
      <c r="K80" s="32">
        <f t="shared" si="3"/>
        <v>0.05</v>
      </c>
      <c r="L80" s="32">
        <v>0.6</v>
      </c>
      <c r="M80" s="32">
        <v>0.65</v>
      </c>
    </row>
    <row r="81" spans="1:13" s="102" customFormat="1" x14ac:dyDescent="0.25">
      <c r="A81" s="26">
        <f t="shared" si="4"/>
        <v>72</v>
      </c>
      <c r="B81" s="29"/>
      <c r="C81" s="27"/>
      <c r="D81" s="28">
        <f t="shared" si="5"/>
        <v>735</v>
      </c>
      <c r="E81" s="29"/>
      <c r="F81" s="30">
        <v>0.03</v>
      </c>
      <c r="G81" s="80" t="s">
        <v>184</v>
      </c>
      <c r="H81" s="34">
        <v>1934</v>
      </c>
      <c r="I81" s="31">
        <v>6</v>
      </c>
      <c r="J81" s="29"/>
      <c r="K81" s="32">
        <f t="shared" si="3"/>
        <v>0.18</v>
      </c>
      <c r="L81" s="32">
        <v>9</v>
      </c>
      <c r="M81" s="32">
        <v>11</v>
      </c>
    </row>
    <row r="82" spans="1:13" s="102" customFormat="1" x14ac:dyDescent="0.25">
      <c r="A82" s="26">
        <f t="shared" si="4"/>
        <v>73</v>
      </c>
      <c r="B82" s="29"/>
      <c r="C82" s="27"/>
      <c r="D82" s="28">
        <f t="shared" si="5"/>
        <v>736</v>
      </c>
      <c r="E82" s="29"/>
      <c r="F82" s="30">
        <v>0.03</v>
      </c>
      <c r="G82" s="27" t="s">
        <v>185</v>
      </c>
      <c r="H82" s="34">
        <v>1934</v>
      </c>
      <c r="I82" s="31">
        <v>1</v>
      </c>
      <c r="J82" s="27"/>
      <c r="K82" s="32">
        <f t="shared" si="3"/>
        <v>0.03</v>
      </c>
      <c r="L82" s="32">
        <v>0.15</v>
      </c>
      <c r="M82" s="32">
        <v>0.4</v>
      </c>
    </row>
    <row r="83" spans="1:13" s="102" customFormat="1" x14ac:dyDescent="0.25">
      <c r="A83" s="26">
        <f t="shared" si="4"/>
        <v>74</v>
      </c>
      <c r="B83" s="29"/>
      <c r="C83" s="27"/>
      <c r="D83" s="28">
        <f t="shared" si="5"/>
        <v>737</v>
      </c>
      <c r="E83" s="29"/>
      <c r="F83" s="30">
        <v>0.03</v>
      </c>
      <c r="G83" s="27" t="s">
        <v>186</v>
      </c>
      <c r="H83" s="34">
        <v>1934</v>
      </c>
      <c r="I83" s="31">
        <v>1</v>
      </c>
      <c r="J83" s="29"/>
      <c r="K83" s="32">
        <f t="shared" si="3"/>
        <v>0.03</v>
      </c>
      <c r="L83" s="32">
        <v>0.2</v>
      </c>
      <c r="M83" s="32">
        <v>0.3</v>
      </c>
    </row>
    <row r="84" spans="1:13" s="102" customFormat="1" ht="16.5" thickBot="1" x14ac:dyDescent="0.3">
      <c r="A84" s="26">
        <f t="shared" si="4"/>
        <v>75</v>
      </c>
      <c r="B84" s="29"/>
      <c r="C84" s="27"/>
      <c r="D84" s="28">
        <f t="shared" si="5"/>
        <v>738</v>
      </c>
      <c r="E84" s="29"/>
      <c r="F84" s="30">
        <v>0.03</v>
      </c>
      <c r="G84" s="27" t="s">
        <v>186</v>
      </c>
      <c r="H84" s="34">
        <v>1934</v>
      </c>
      <c r="I84" s="31">
        <v>1</v>
      </c>
      <c r="J84" s="29"/>
      <c r="K84" s="32">
        <f>IF(F84*I84&gt;0,F84*I84," ")</f>
        <v>0.03</v>
      </c>
      <c r="L84" s="32">
        <v>0.2</v>
      </c>
      <c r="M84" s="32">
        <v>0.3</v>
      </c>
    </row>
    <row r="85" spans="1:13" ht="16.5" thickTop="1" x14ac:dyDescent="0.25">
      <c r="A85" s="37"/>
      <c r="B85" s="38"/>
      <c r="C85" s="38"/>
      <c r="D85" s="39"/>
      <c r="E85" s="38"/>
      <c r="F85" s="40"/>
      <c r="G85" s="38"/>
      <c r="H85" s="38"/>
      <c r="I85" s="41"/>
      <c r="J85" s="42"/>
      <c r="K85" s="43"/>
      <c r="L85" s="44"/>
      <c r="M85" s="45"/>
    </row>
    <row r="86" spans="1:13" ht="16.5" thickBot="1" x14ac:dyDescent="0.3">
      <c r="A86" s="46"/>
      <c r="B86" s="47" t="s">
        <v>36</v>
      </c>
      <c r="C86" s="48"/>
      <c r="D86" s="49"/>
      <c r="E86" s="48"/>
      <c r="F86" s="50"/>
      <c r="G86" s="48"/>
      <c r="H86" s="48"/>
      <c r="I86" s="51"/>
      <c r="J86" s="52" t="s">
        <v>2</v>
      </c>
      <c r="K86" s="53"/>
      <c r="L86" s="53"/>
      <c r="M86" s="54"/>
    </row>
    <row r="87" spans="1:13" ht="16.5" thickTop="1" x14ac:dyDescent="0.25">
      <c r="A87" s="46"/>
      <c r="B87" s="55" t="s">
        <v>37</v>
      </c>
      <c r="C87" s="48"/>
      <c r="D87" s="49"/>
      <c r="E87" s="56"/>
      <c r="F87" s="57"/>
      <c r="G87" s="56"/>
      <c r="H87" s="56"/>
      <c r="I87" s="51"/>
      <c r="J87" s="58"/>
      <c r="K87" s="59"/>
      <c r="L87" s="59"/>
      <c r="M87" s="60"/>
    </row>
    <row r="88" spans="1:13" x14ac:dyDescent="0.25">
      <c r="A88" s="46"/>
      <c r="B88" s="47" t="s">
        <v>38</v>
      </c>
      <c r="C88" s="48"/>
      <c r="D88" s="49"/>
      <c r="E88" s="56"/>
      <c r="F88" s="57"/>
      <c r="G88" s="56"/>
      <c r="H88" s="56"/>
      <c r="I88" s="51"/>
      <c r="J88" s="61" t="s">
        <v>39</v>
      </c>
      <c r="K88" s="62"/>
      <c r="L88" s="63"/>
      <c r="M88" s="64">
        <f>SUM(K10:K84)</f>
        <v>5.7550000000000017</v>
      </c>
    </row>
    <row r="89" spans="1:13" x14ac:dyDescent="0.25">
      <c r="A89" s="46"/>
      <c r="B89" s="48"/>
      <c r="C89" s="48"/>
      <c r="D89" s="49"/>
      <c r="E89" s="56"/>
      <c r="F89" s="57"/>
      <c r="G89" s="56"/>
      <c r="H89" s="56"/>
      <c r="I89" s="51"/>
      <c r="J89" s="61" t="s">
        <v>40</v>
      </c>
      <c r="K89" s="62"/>
      <c r="L89" s="63"/>
      <c r="M89" s="64">
        <f>SUM(L10:L84)</f>
        <v>459.077</v>
      </c>
    </row>
    <row r="90" spans="1:13" x14ac:dyDescent="0.25">
      <c r="A90" s="46"/>
      <c r="B90" s="48"/>
      <c r="C90" s="48"/>
      <c r="D90" s="49"/>
      <c r="E90" s="48"/>
      <c r="F90" s="50"/>
      <c r="G90" s="48"/>
      <c r="H90" s="48"/>
      <c r="I90" s="51"/>
      <c r="J90" s="61" t="s">
        <v>41</v>
      </c>
      <c r="K90" s="62"/>
      <c r="L90" s="63"/>
      <c r="M90" s="64">
        <f>SUM(M10:M84)</f>
        <v>1722.9499999999991</v>
      </c>
    </row>
    <row r="91" spans="1:13" ht="16.5" thickBot="1" x14ac:dyDescent="0.3">
      <c r="A91" s="65"/>
      <c r="B91" s="66"/>
      <c r="C91" s="66"/>
      <c r="D91" s="67"/>
      <c r="E91" s="66"/>
      <c r="F91" s="68"/>
      <c r="G91" s="66"/>
      <c r="H91" s="66"/>
      <c r="I91" s="69"/>
      <c r="J91" s="70" t="s">
        <v>42</v>
      </c>
      <c r="K91" s="71"/>
      <c r="L91" s="71"/>
      <c r="M91" s="72">
        <f>SUM(I10:I84)</f>
        <v>128</v>
      </c>
    </row>
    <row r="92" spans="1:13" ht="16.5" thickTop="1" x14ac:dyDescent="0.25">
      <c r="A92" s="73"/>
      <c r="B92" s="74" t="s">
        <v>1584</v>
      </c>
      <c r="C92" s="75"/>
      <c r="D92" s="75"/>
      <c r="E92" s="75"/>
      <c r="F92" s="76"/>
      <c r="G92" s="75"/>
      <c r="H92" s="75"/>
      <c r="I92" s="75"/>
      <c r="J92" s="75"/>
      <c r="K92" s="76"/>
      <c r="L92" s="76"/>
      <c r="M92" s="77"/>
    </row>
  </sheetData>
  <printOptions gridLinesSet="0"/>
  <pageMargins left="0.75" right="0.25" top="0.75" bottom="0.55000000000000004" header="0.5" footer="0.5"/>
  <pageSetup scale="48" orientation="portrait" horizontalDpi="300" verticalDpi="300" r:id="rId1"/>
  <headerFooter alignWithMargins="0">
    <oddHeader>&amp;L&amp;D</oddHeader>
    <oddFooter>&amp;LREGISS10.XLS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94"/>
  <sheetViews>
    <sheetView showGridLines="0" zoomScale="80" zoomScaleNormal="8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52.42578125" style="11" customWidth="1"/>
    <col min="11" max="12" width="10" style="11" customWidth="1"/>
    <col min="13" max="13" width="13.85546875" style="11" customWidth="1"/>
    <col min="14" max="14" width="2.28515625" style="11" customWidth="1"/>
    <col min="15" max="16384" width="12.5703125" style="11"/>
  </cols>
  <sheetData>
    <row r="1" spans="1:14" x14ac:dyDescent="0.25">
      <c r="L1" s="12" t="s">
        <v>15</v>
      </c>
    </row>
    <row r="3" spans="1:14" ht="30.75" x14ac:dyDescent="0.45">
      <c r="A3" s="13" t="s">
        <v>0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</row>
    <row r="4" spans="1:14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</row>
    <row r="5" spans="1:14" ht="30.75" x14ac:dyDescent="0.45">
      <c r="A5" s="13" t="s">
        <v>16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</row>
    <row r="6" spans="1:14" x14ac:dyDescent="0.25">
      <c r="L6" s="12" t="s">
        <v>3</v>
      </c>
    </row>
    <row r="8" spans="1:14" x14ac:dyDescent="0.25">
      <c r="A8" s="15" t="s">
        <v>17</v>
      </c>
      <c r="B8" s="16"/>
      <c r="C8" s="17" t="s">
        <v>18</v>
      </c>
      <c r="D8" s="18"/>
      <c r="E8" s="19"/>
      <c r="F8" s="20" t="s">
        <v>19</v>
      </c>
      <c r="G8" s="20" t="s">
        <v>20</v>
      </c>
      <c r="H8" s="20" t="s">
        <v>21</v>
      </c>
      <c r="I8" s="20" t="s">
        <v>22</v>
      </c>
      <c r="J8" s="20" t="s">
        <v>23</v>
      </c>
      <c r="K8" s="20" t="s">
        <v>5</v>
      </c>
      <c r="L8" s="20" t="s">
        <v>24</v>
      </c>
      <c r="M8" s="20" t="s">
        <v>25</v>
      </c>
    </row>
    <row r="9" spans="1:14" ht="16.5" thickBot="1" x14ac:dyDescent="0.3">
      <c r="A9" s="21"/>
      <c r="B9" s="22"/>
      <c r="C9" s="23" t="s">
        <v>26</v>
      </c>
      <c r="D9" s="23" t="s">
        <v>27</v>
      </c>
      <c r="E9" s="24" t="s">
        <v>28</v>
      </c>
      <c r="F9" s="22"/>
      <c r="G9" s="22"/>
      <c r="H9" s="24" t="s">
        <v>29</v>
      </c>
      <c r="I9" s="25" t="s">
        <v>30</v>
      </c>
      <c r="J9" s="22"/>
      <c r="K9" s="24" t="s">
        <v>10</v>
      </c>
      <c r="L9" s="24" t="s">
        <v>11</v>
      </c>
      <c r="M9" s="24" t="s">
        <v>10</v>
      </c>
    </row>
    <row r="10" spans="1:14" ht="16.5" thickTop="1" x14ac:dyDescent="0.25">
      <c r="A10" s="26">
        <v>1</v>
      </c>
      <c r="B10" s="27" t="s">
        <v>30</v>
      </c>
      <c r="C10" s="27"/>
      <c r="D10" s="28">
        <v>739</v>
      </c>
      <c r="E10" s="29"/>
      <c r="F10" s="30">
        <v>0.03</v>
      </c>
      <c r="G10" s="27" t="s">
        <v>187</v>
      </c>
      <c r="H10" s="34">
        <v>1934</v>
      </c>
      <c r="I10" s="31">
        <v>1</v>
      </c>
      <c r="J10" s="29"/>
      <c r="K10" s="32">
        <f t="shared" ref="K10:K73" si="0">IF(F10*I10&gt;0,F10*I10," ")</f>
        <v>0.03</v>
      </c>
      <c r="L10" s="33">
        <v>7.0000000000000007E-2</v>
      </c>
      <c r="M10" s="33">
        <v>0.4</v>
      </c>
    </row>
    <row r="11" spans="1:14" x14ac:dyDescent="0.25">
      <c r="A11" s="26">
        <f t="shared" ref="A11:A74" si="1">A10+1</f>
        <v>2</v>
      </c>
      <c r="B11" s="29"/>
      <c r="C11" s="27"/>
      <c r="D11" s="28">
        <f>D10+1</f>
        <v>740</v>
      </c>
      <c r="E11" s="29"/>
      <c r="F11" s="30">
        <v>0.01</v>
      </c>
      <c r="G11" s="27" t="s">
        <v>188</v>
      </c>
      <c r="H11" s="34">
        <v>1934</v>
      </c>
      <c r="I11" s="35">
        <v>1</v>
      </c>
      <c r="J11" s="29"/>
      <c r="K11" s="32">
        <f t="shared" si="0"/>
        <v>0.01</v>
      </c>
      <c r="L11" s="32">
        <v>0.1</v>
      </c>
      <c r="M11" s="32">
        <v>0.35</v>
      </c>
    </row>
    <row r="12" spans="1:14" x14ac:dyDescent="0.25">
      <c r="A12" s="26">
        <f t="shared" si="1"/>
        <v>3</v>
      </c>
      <c r="B12" s="29"/>
      <c r="C12" s="27"/>
      <c r="D12" s="28">
        <f t="shared" ref="D12:D22" si="2">D11+1</f>
        <v>741</v>
      </c>
      <c r="E12" s="29"/>
      <c r="F12" s="30">
        <v>0.02</v>
      </c>
      <c r="G12" s="27" t="s">
        <v>188</v>
      </c>
      <c r="H12" s="34">
        <v>1934</v>
      </c>
      <c r="I12" s="35">
        <v>1</v>
      </c>
      <c r="J12" s="29"/>
      <c r="K12" s="32">
        <f t="shared" si="0"/>
        <v>0.02</v>
      </c>
      <c r="L12" s="32">
        <v>0.1</v>
      </c>
      <c r="M12" s="32">
        <v>0.4</v>
      </c>
    </row>
    <row r="13" spans="1:14" x14ac:dyDescent="0.25">
      <c r="A13" s="26">
        <f t="shared" si="1"/>
        <v>4</v>
      </c>
      <c r="B13" s="29"/>
      <c r="C13" s="27"/>
      <c r="D13" s="28">
        <f t="shared" si="2"/>
        <v>742</v>
      </c>
      <c r="E13" s="29"/>
      <c r="F13" s="30">
        <v>0.03</v>
      </c>
      <c r="G13" s="27" t="s">
        <v>188</v>
      </c>
      <c r="H13" s="34">
        <v>1934</v>
      </c>
      <c r="I13" s="35">
        <v>1</v>
      </c>
      <c r="J13" s="29"/>
      <c r="K13" s="32">
        <f t="shared" si="0"/>
        <v>0.03</v>
      </c>
      <c r="L13" s="32">
        <v>0.1</v>
      </c>
      <c r="M13" s="32">
        <v>0.45</v>
      </c>
    </row>
    <row r="14" spans="1:14" x14ac:dyDescent="0.25">
      <c r="A14" s="26">
        <f t="shared" si="1"/>
        <v>5</v>
      </c>
      <c r="B14" s="29"/>
      <c r="C14" s="27"/>
      <c r="D14" s="28">
        <f t="shared" si="2"/>
        <v>743</v>
      </c>
      <c r="E14" s="29"/>
      <c r="F14" s="30">
        <v>0.04</v>
      </c>
      <c r="G14" s="27" t="s">
        <v>188</v>
      </c>
      <c r="H14" s="34">
        <v>1934</v>
      </c>
      <c r="I14" s="35">
        <v>1</v>
      </c>
      <c r="J14" s="29"/>
      <c r="K14" s="32">
        <f t="shared" si="0"/>
        <v>0.04</v>
      </c>
      <c r="L14" s="32">
        <v>0.3</v>
      </c>
      <c r="M14" s="32">
        <v>0.7</v>
      </c>
    </row>
    <row r="15" spans="1:14" x14ac:dyDescent="0.25">
      <c r="A15" s="26">
        <f t="shared" si="1"/>
        <v>6</v>
      </c>
      <c r="B15" s="29"/>
      <c r="C15" s="27"/>
      <c r="D15" s="28">
        <f t="shared" si="2"/>
        <v>744</v>
      </c>
      <c r="E15" s="29"/>
      <c r="F15" s="30">
        <v>0.05</v>
      </c>
      <c r="G15" s="27" t="s">
        <v>188</v>
      </c>
      <c r="H15" s="34">
        <v>1934</v>
      </c>
      <c r="I15" s="35">
        <v>1</v>
      </c>
      <c r="J15" s="29"/>
      <c r="K15" s="32">
        <f t="shared" si="0"/>
        <v>0.05</v>
      </c>
      <c r="L15" s="32">
        <v>0.65</v>
      </c>
      <c r="M15" s="32">
        <v>1.1000000000000001</v>
      </c>
    </row>
    <row r="16" spans="1:14" x14ac:dyDescent="0.25">
      <c r="A16" s="26">
        <f t="shared" si="1"/>
        <v>7</v>
      </c>
      <c r="B16" s="29"/>
      <c r="C16" s="27"/>
      <c r="D16" s="28">
        <f t="shared" si="2"/>
        <v>745</v>
      </c>
      <c r="E16" s="29"/>
      <c r="F16" s="30">
        <v>0.06</v>
      </c>
      <c r="G16" s="27" t="s">
        <v>188</v>
      </c>
      <c r="H16" s="34">
        <v>1934</v>
      </c>
      <c r="I16" s="35">
        <v>1</v>
      </c>
      <c r="J16" s="29"/>
      <c r="K16" s="32">
        <f t="shared" si="0"/>
        <v>0.06</v>
      </c>
      <c r="L16" s="32">
        <v>1</v>
      </c>
      <c r="M16" s="32">
        <v>1.65</v>
      </c>
    </row>
    <row r="17" spans="1:13" x14ac:dyDescent="0.25">
      <c r="A17" s="26">
        <f t="shared" si="1"/>
        <v>8</v>
      </c>
      <c r="B17" s="29"/>
      <c r="C17" s="27"/>
      <c r="D17" s="28">
        <f t="shared" si="2"/>
        <v>746</v>
      </c>
      <c r="E17" s="29"/>
      <c r="F17" s="30">
        <v>7.0000000000000007E-2</v>
      </c>
      <c r="G17" s="27" t="s">
        <v>188</v>
      </c>
      <c r="H17" s="34">
        <v>1934</v>
      </c>
      <c r="I17" s="35">
        <v>1</v>
      </c>
      <c r="J17" s="29"/>
      <c r="K17" s="32">
        <f t="shared" si="0"/>
        <v>7.0000000000000007E-2</v>
      </c>
      <c r="L17" s="32">
        <v>0.5</v>
      </c>
      <c r="M17" s="32">
        <v>1.1000000000000001</v>
      </c>
    </row>
    <row r="18" spans="1:13" x14ac:dyDescent="0.25">
      <c r="A18" s="26">
        <f t="shared" si="1"/>
        <v>9</v>
      </c>
      <c r="B18" s="29"/>
      <c r="C18" s="27"/>
      <c r="D18" s="28">
        <f t="shared" si="2"/>
        <v>747</v>
      </c>
      <c r="E18" s="29"/>
      <c r="F18" s="30">
        <v>0.08</v>
      </c>
      <c r="G18" s="27" t="s">
        <v>188</v>
      </c>
      <c r="H18" s="34">
        <v>1934</v>
      </c>
      <c r="I18" s="35">
        <v>1</v>
      </c>
      <c r="J18" s="29"/>
      <c r="K18" s="32">
        <f t="shared" si="0"/>
        <v>0.08</v>
      </c>
      <c r="L18" s="32">
        <v>1.5</v>
      </c>
      <c r="M18" s="32">
        <v>2.7</v>
      </c>
    </row>
    <row r="19" spans="1:13" x14ac:dyDescent="0.25">
      <c r="A19" s="26">
        <f t="shared" si="1"/>
        <v>10</v>
      </c>
      <c r="B19" s="29"/>
      <c r="C19" s="27"/>
      <c r="D19" s="28">
        <f t="shared" si="2"/>
        <v>748</v>
      </c>
      <c r="E19" s="29"/>
      <c r="F19" s="30">
        <v>0.09</v>
      </c>
      <c r="G19" s="27" t="s">
        <v>188</v>
      </c>
      <c r="H19" s="34">
        <v>1934</v>
      </c>
      <c r="I19" s="35">
        <v>1</v>
      </c>
      <c r="J19" s="29"/>
      <c r="K19" s="32">
        <f t="shared" si="0"/>
        <v>0.09</v>
      </c>
      <c r="L19" s="32">
        <v>1.5</v>
      </c>
      <c r="M19" s="32">
        <v>2.4</v>
      </c>
    </row>
    <row r="20" spans="1:13" x14ac:dyDescent="0.25">
      <c r="A20" s="26">
        <f t="shared" si="1"/>
        <v>11</v>
      </c>
      <c r="B20" s="29"/>
      <c r="C20" s="27"/>
      <c r="D20" s="28">
        <f t="shared" si="2"/>
        <v>749</v>
      </c>
      <c r="E20" s="29"/>
      <c r="F20" s="30">
        <v>0.1</v>
      </c>
      <c r="G20" s="27" t="s">
        <v>188</v>
      </c>
      <c r="H20" s="34">
        <v>1934</v>
      </c>
      <c r="I20" s="35">
        <v>1</v>
      </c>
      <c r="J20" s="29"/>
      <c r="K20" s="32">
        <f t="shared" si="0"/>
        <v>0.1</v>
      </c>
      <c r="L20" s="32">
        <v>3.5</v>
      </c>
      <c r="M20" s="32">
        <v>5</v>
      </c>
    </row>
    <row r="21" spans="1:13" x14ac:dyDescent="0.25">
      <c r="A21" s="26">
        <f t="shared" si="1"/>
        <v>12</v>
      </c>
      <c r="B21" s="29"/>
      <c r="C21" s="27"/>
      <c r="D21" s="28">
        <f t="shared" si="2"/>
        <v>750</v>
      </c>
      <c r="E21" s="29"/>
      <c r="F21" s="30">
        <v>0.03</v>
      </c>
      <c r="G21" s="27" t="s">
        <v>189</v>
      </c>
      <c r="H21" s="34">
        <v>1934</v>
      </c>
      <c r="I21" s="35">
        <v>6</v>
      </c>
      <c r="J21" s="29"/>
      <c r="K21" s="32">
        <f t="shared" si="0"/>
        <v>0.18</v>
      </c>
      <c r="L21" s="32">
        <v>50</v>
      </c>
      <c r="M21" s="32">
        <v>37.5</v>
      </c>
    </row>
    <row r="22" spans="1:13" x14ac:dyDescent="0.25">
      <c r="A22" s="26">
        <f t="shared" si="1"/>
        <v>13</v>
      </c>
      <c r="B22" s="29"/>
      <c r="C22" s="27"/>
      <c r="D22" s="28">
        <f t="shared" si="2"/>
        <v>751</v>
      </c>
      <c r="E22" s="29"/>
      <c r="F22" s="30">
        <v>0.01</v>
      </c>
      <c r="G22" s="27" t="s">
        <v>190</v>
      </c>
      <c r="H22" s="34">
        <v>1934</v>
      </c>
      <c r="I22" s="35">
        <v>6</v>
      </c>
      <c r="J22" s="29"/>
      <c r="K22" s="32">
        <f t="shared" si="0"/>
        <v>0.06</v>
      </c>
      <c r="L22" s="32">
        <v>25</v>
      </c>
      <c r="M22" s="32">
        <v>16</v>
      </c>
    </row>
    <row r="23" spans="1:13" x14ac:dyDescent="0.25">
      <c r="A23" s="26">
        <f t="shared" si="1"/>
        <v>14</v>
      </c>
      <c r="B23" s="29"/>
      <c r="C23" s="27"/>
      <c r="D23" s="28">
        <v>752</v>
      </c>
      <c r="E23" s="29"/>
      <c r="F23" s="30">
        <v>0.03</v>
      </c>
      <c r="G23" s="27" t="s">
        <v>178</v>
      </c>
      <c r="H23" s="34">
        <v>1935</v>
      </c>
      <c r="I23" s="35">
        <v>1</v>
      </c>
      <c r="J23" s="29" t="s">
        <v>191</v>
      </c>
      <c r="K23" s="32">
        <f t="shared" si="0"/>
        <v>0.03</v>
      </c>
      <c r="L23" s="32">
        <v>0.15</v>
      </c>
      <c r="M23" s="32">
        <v>0.25</v>
      </c>
    </row>
    <row r="24" spans="1:13" x14ac:dyDescent="0.25">
      <c r="A24" s="26">
        <f t="shared" si="1"/>
        <v>15</v>
      </c>
      <c r="B24" s="29"/>
      <c r="C24" s="27"/>
      <c r="D24" s="28">
        <f>D22+1</f>
        <v>752</v>
      </c>
      <c r="E24" s="29"/>
      <c r="F24" s="30">
        <v>0.03</v>
      </c>
      <c r="G24" s="27" t="s">
        <v>178</v>
      </c>
      <c r="H24" s="34">
        <v>1935</v>
      </c>
      <c r="I24" s="35">
        <v>2</v>
      </c>
      <c r="J24" s="29" t="s">
        <v>192</v>
      </c>
      <c r="K24" s="32">
        <f t="shared" si="0"/>
        <v>0.06</v>
      </c>
      <c r="L24" s="32">
        <v>9.35</v>
      </c>
      <c r="M24" s="32">
        <v>5.75</v>
      </c>
    </row>
    <row r="25" spans="1:13" x14ac:dyDescent="0.25">
      <c r="A25" s="26">
        <f t="shared" si="1"/>
        <v>16</v>
      </c>
      <c r="B25" s="29"/>
      <c r="C25" s="27"/>
      <c r="D25" s="28">
        <v>752</v>
      </c>
      <c r="E25" s="29"/>
      <c r="F25" s="30">
        <v>0.03</v>
      </c>
      <c r="G25" s="27" t="s">
        <v>178</v>
      </c>
      <c r="H25" s="34">
        <v>1935</v>
      </c>
      <c r="I25" s="35">
        <v>2</v>
      </c>
      <c r="J25" s="29" t="s">
        <v>193</v>
      </c>
      <c r="K25" s="32">
        <f t="shared" si="0"/>
        <v>0.06</v>
      </c>
      <c r="L25" s="32">
        <v>6.6</v>
      </c>
      <c r="M25" s="32">
        <v>9.5</v>
      </c>
    </row>
    <row r="26" spans="1:13" x14ac:dyDescent="0.25">
      <c r="A26" s="26">
        <f t="shared" si="1"/>
        <v>17</v>
      </c>
      <c r="B26" s="29"/>
      <c r="C26" s="27"/>
      <c r="D26" s="28">
        <v>753</v>
      </c>
      <c r="E26" s="29"/>
      <c r="F26" s="30">
        <v>0.03</v>
      </c>
      <c r="G26" s="27" t="s">
        <v>194</v>
      </c>
      <c r="H26" s="34">
        <v>1935</v>
      </c>
      <c r="I26" s="35">
        <v>1</v>
      </c>
      <c r="J26" s="29" t="s">
        <v>191</v>
      </c>
      <c r="K26" s="32">
        <f t="shared" si="0"/>
        <v>0.03</v>
      </c>
      <c r="L26" s="32">
        <v>0.4</v>
      </c>
      <c r="M26" s="32">
        <v>0.5</v>
      </c>
    </row>
    <row r="27" spans="1:13" x14ac:dyDescent="0.25">
      <c r="A27" s="26">
        <f t="shared" si="1"/>
        <v>18</v>
      </c>
      <c r="B27" s="29"/>
      <c r="C27" s="27"/>
      <c r="D27" s="28">
        <f>D24+1</f>
        <v>753</v>
      </c>
      <c r="E27" s="29"/>
      <c r="F27" s="30">
        <v>0.03</v>
      </c>
      <c r="G27" s="27" t="s">
        <v>194</v>
      </c>
      <c r="H27" s="34">
        <v>1935</v>
      </c>
      <c r="I27" s="35">
        <v>2</v>
      </c>
      <c r="J27" s="29" t="s">
        <v>195</v>
      </c>
      <c r="K27" s="32">
        <f t="shared" si="0"/>
        <v>0.06</v>
      </c>
      <c r="L27" s="32">
        <v>30</v>
      </c>
      <c r="M27" s="32">
        <v>2.25</v>
      </c>
    </row>
    <row r="28" spans="1:13" x14ac:dyDescent="0.25">
      <c r="A28" s="26">
        <f t="shared" si="1"/>
        <v>19</v>
      </c>
      <c r="B28" s="29"/>
      <c r="C28" s="27"/>
      <c r="D28" s="28">
        <f>D25+1</f>
        <v>753</v>
      </c>
      <c r="E28" s="29"/>
      <c r="F28" s="30">
        <v>0.03</v>
      </c>
      <c r="G28" s="27" t="s">
        <v>194</v>
      </c>
      <c r="H28" s="34">
        <v>1935</v>
      </c>
      <c r="I28" s="35">
        <v>2</v>
      </c>
      <c r="J28" s="79" t="s">
        <v>196</v>
      </c>
      <c r="K28" s="32">
        <f t="shared" si="0"/>
        <v>0.06</v>
      </c>
      <c r="L28" s="32">
        <v>42.9</v>
      </c>
      <c r="M28" s="32">
        <v>35</v>
      </c>
    </row>
    <row r="29" spans="1:13" x14ac:dyDescent="0.25">
      <c r="A29" s="26">
        <f t="shared" si="1"/>
        <v>20</v>
      </c>
      <c r="B29" s="29"/>
      <c r="C29" s="27"/>
      <c r="D29" s="28">
        <f>D27+1</f>
        <v>754</v>
      </c>
      <c r="E29" s="29"/>
      <c r="F29" s="30">
        <v>0.03</v>
      </c>
      <c r="G29" s="27" t="s">
        <v>186</v>
      </c>
      <c r="H29" s="34">
        <v>1935</v>
      </c>
      <c r="I29" s="35">
        <v>1</v>
      </c>
      <c r="J29" s="29" t="s">
        <v>197</v>
      </c>
      <c r="K29" s="32">
        <f t="shared" si="0"/>
        <v>0.03</v>
      </c>
      <c r="L29" s="32">
        <v>0.5</v>
      </c>
      <c r="M29" s="32">
        <v>0.6</v>
      </c>
    </row>
    <row r="30" spans="1:13" x14ac:dyDescent="0.25">
      <c r="A30" s="26">
        <f t="shared" si="1"/>
        <v>21</v>
      </c>
      <c r="B30" s="29"/>
      <c r="C30" s="27"/>
      <c r="D30" s="28">
        <f>D29+1</f>
        <v>755</v>
      </c>
      <c r="E30" s="29"/>
      <c r="F30" s="30">
        <v>0.03</v>
      </c>
      <c r="G30" s="27" t="s">
        <v>187</v>
      </c>
      <c r="H30" s="34">
        <v>1935</v>
      </c>
      <c r="I30" s="35">
        <v>1</v>
      </c>
      <c r="J30" s="29" t="s">
        <v>197</v>
      </c>
      <c r="K30" s="32">
        <f t="shared" si="0"/>
        <v>0.03</v>
      </c>
      <c r="L30" s="32">
        <v>0.5</v>
      </c>
      <c r="M30" s="32">
        <v>0.6</v>
      </c>
    </row>
    <row r="31" spans="1:13" x14ac:dyDescent="0.25">
      <c r="A31" s="26">
        <f t="shared" si="1"/>
        <v>22</v>
      </c>
      <c r="B31" s="29"/>
      <c r="C31" s="27"/>
      <c r="D31" s="28">
        <f>D30+1</f>
        <v>756</v>
      </c>
      <c r="E31" s="29"/>
      <c r="F31" s="30">
        <v>0.01</v>
      </c>
      <c r="G31" s="27" t="s">
        <v>188</v>
      </c>
      <c r="H31" s="34">
        <v>1935</v>
      </c>
      <c r="I31" s="35">
        <v>1</v>
      </c>
      <c r="J31" s="29" t="s">
        <v>197</v>
      </c>
      <c r="K31" s="32">
        <f t="shared" si="0"/>
        <v>0.01</v>
      </c>
      <c r="L31" s="32">
        <v>0.25</v>
      </c>
      <c r="M31" s="32">
        <v>0.25</v>
      </c>
    </row>
    <row r="32" spans="1:13" x14ac:dyDescent="0.25">
      <c r="A32" s="26">
        <f t="shared" si="1"/>
        <v>23</v>
      </c>
      <c r="B32" s="29"/>
      <c r="C32" s="27"/>
      <c r="D32" s="28">
        <f t="shared" ref="D32:D47" si="3">D31+1</f>
        <v>757</v>
      </c>
      <c r="E32" s="29"/>
      <c r="F32" s="30">
        <v>0.02</v>
      </c>
      <c r="G32" s="27" t="s">
        <v>188</v>
      </c>
      <c r="H32" s="34">
        <v>1935</v>
      </c>
      <c r="I32" s="35">
        <v>1</v>
      </c>
      <c r="J32" s="29" t="s">
        <v>197</v>
      </c>
      <c r="K32" s="32">
        <f t="shared" si="0"/>
        <v>0.02</v>
      </c>
      <c r="L32" s="32">
        <v>0.25</v>
      </c>
      <c r="M32" s="32">
        <v>0.25</v>
      </c>
    </row>
    <row r="33" spans="1:13" x14ac:dyDescent="0.25">
      <c r="A33" s="26">
        <f t="shared" si="1"/>
        <v>24</v>
      </c>
      <c r="B33" s="29"/>
      <c r="C33" s="27"/>
      <c r="D33" s="28">
        <f t="shared" si="3"/>
        <v>758</v>
      </c>
      <c r="E33" s="29"/>
      <c r="F33" s="30">
        <v>0.03</v>
      </c>
      <c r="G33" s="27" t="s">
        <v>188</v>
      </c>
      <c r="H33" s="34">
        <v>1935</v>
      </c>
      <c r="I33" s="35">
        <v>1</v>
      </c>
      <c r="J33" s="29" t="s">
        <v>197</v>
      </c>
      <c r="K33" s="32">
        <f t="shared" si="0"/>
        <v>0.03</v>
      </c>
      <c r="L33" s="32">
        <v>0.5</v>
      </c>
      <c r="M33" s="32">
        <v>0.5</v>
      </c>
    </row>
    <row r="34" spans="1:13" x14ac:dyDescent="0.25">
      <c r="A34" s="26">
        <f t="shared" si="1"/>
        <v>25</v>
      </c>
      <c r="B34" s="29"/>
      <c r="C34" s="27"/>
      <c r="D34" s="28">
        <f t="shared" si="3"/>
        <v>759</v>
      </c>
      <c r="E34" s="29"/>
      <c r="F34" s="30">
        <v>0.04</v>
      </c>
      <c r="G34" s="27" t="s">
        <v>188</v>
      </c>
      <c r="H34" s="34">
        <v>1935</v>
      </c>
      <c r="I34" s="35">
        <v>1</v>
      </c>
      <c r="J34" s="29" t="s">
        <v>197</v>
      </c>
      <c r="K34" s="32">
        <f t="shared" si="0"/>
        <v>0.04</v>
      </c>
      <c r="L34" s="32">
        <v>1</v>
      </c>
      <c r="M34" s="32">
        <v>1</v>
      </c>
    </row>
    <row r="35" spans="1:13" x14ac:dyDescent="0.25">
      <c r="A35" s="26">
        <f t="shared" si="1"/>
        <v>26</v>
      </c>
      <c r="B35" s="29"/>
      <c r="C35" s="27"/>
      <c r="D35" s="28">
        <f t="shared" si="3"/>
        <v>760</v>
      </c>
      <c r="E35" s="29"/>
      <c r="F35" s="30">
        <v>0.05</v>
      </c>
      <c r="G35" s="27" t="s">
        <v>188</v>
      </c>
      <c r="H35" s="34">
        <v>1935</v>
      </c>
      <c r="I35" s="35">
        <v>1</v>
      </c>
      <c r="J35" s="29" t="s">
        <v>197</v>
      </c>
      <c r="K35" s="32">
        <f t="shared" si="0"/>
        <v>0.05</v>
      </c>
      <c r="L35" s="32">
        <v>1.25</v>
      </c>
      <c r="M35" s="32">
        <v>1.6</v>
      </c>
    </row>
    <row r="36" spans="1:13" x14ac:dyDescent="0.25">
      <c r="A36" s="26">
        <f t="shared" si="1"/>
        <v>27</v>
      </c>
      <c r="B36" s="29"/>
      <c r="C36" s="27"/>
      <c r="D36" s="28">
        <f t="shared" si="3"/>
        <v>761</v>
      </c>
      <c r="E36" s="29"/>
      <c r="F36" s="30">
        <v>0.06</v>
      </c>
      <c r="G36" s="27" t="s">
        <v>188</v>
      </c>
      <c r="H36" s="34">
        <v>1935</v>
      </c>
      <c r="I36" s="35">
        <v>1</v>
      </c>
      <c r="J36" s="29" t="s">
        <v>197</v>
      </c>
      <c r="K36" s="32">
        <f t="shared" si="0"/>
        <v>0.06</v>
      </c>
      <c r="L36" s="32">
        <v>2.25</v>
      </c>
      <c r="M36" s="32">
        <v>2.4</v>
      </c>
    </row>
    <row r="37" spans="1:13" x14ac:dyDescent="0.25">
      <c r="A37" s="26">
        <f t="shared" si="1"/>
        <v>28</v>
      </c>
      <c r="B37" s="29"/>
      <c r="C37" s="27"/>
      <c r="D37" s="28">
        <f t="shared" si="3"/>
        <v>762</v>
      </c>
      <c r="E37" s="29"/>
      <c r="F37" s="30">
        <v>7.0000000000000007E-2</v>
      </c>
      <c r="G37" s="27" t="s">
        <v>188</v>
      </c>
      <c r="H37" s="34">
        <v>1935</v>
      </c>
      <c r="I37" s="35">
        <v>1</v>
      </c>
      <c r="J37" s="29" t="s">
        <v>197</v>
      </c>
      <c r="K37" s="32">
        <f t="shared" si="0"/>
        <v>7.0000000000000007E-2</v>
      </c>
      <c r="L37" s="32">
        <v>1.25</v>
      </c>
      <c r="M37" s="32">
        <v>1.6</v>
      </c>
    </row>
    <row r="38" spans="1:13" x14ac:dyDescent="0.25">
      <c r="A38" s="26">
        <f t="shared" si="1"/>
        <v>29</v>
      </c>
      <c r="B38" s="29"/>
      <c r="C38" s="27"/>
      <c r="D38" s="28">
        <f t="shared" si="3"/>
        <v>763</v>
      </c>
      <c r="E38" s="29"/>
      <c r="F38" s="30">
        <v>0.08</v>
      </c>
      <c r="G38" s="27" t="s">
        <v>188</v>
      </c>
      <c r="H38" s="34">
        <v>1935</v>
      </c>
      <c r="I38" s="35">
        <v>1</v>
      </c>
      <c r="J38" s="29" t="s">
        <v>197</v>
      </c>
      <c r="K38" s="32">
        <f t="shared" si="0"/>
        <v>0.08</v>
      </c>
      <c r="L38" s="32">
        <v>1.25</v>
      </c>
      <c r="M38" s="32">
        <v>1.9</v>
      </c>
    </row>
    <row r="39" spans="1:13" x14ac:dyDescent="0.25">
      <c r="A39" s="26">
        <f t="shared" si="1"/>
        <v>30</v>
      </c>
      <c r="B39" s="29"/>
      <c r="C39" s="27"/>
      <c r="D39" s="28">
        <f t="shared" si="3"/>
        <v>764</v>
      </c>
      <c r="E39" s="29"/>
      <c r="F39" s="30">
        <v>0.09</v>
      </c>
      <c r="G39" s="27" t="s">
        <v>188</v>
      </c>
      <c r="H39" s="34">
        <v>1935</v>
      </c>
      <c r="I39" s="35">
        <v>1</v>
      </c>
      <c r="J39" s="29" t="s">
        <v>197</v>
      </c>
      <c r="K39" s="32">
        <f t="shared" si="0"/>
        <v>0.09</v>
      </c>
      <c r="L39" s="32">
        <v>1.75</v>
      </c>
      <c r="M39" s="32">
        <v>2</v>
      </c>
    </row>
    <row r="40" spans="1:13" x14ac:dyDescent="0.25">
      <c r="A40" s="26">
        <f t="shared" si="1"/>
        <v>31</v>
      </c>
      <c r="B40" s="29"/>
      <c r="C40" s="27"/>
      <c r="D40" s="28">
        <f t="shared" si="3"/>
        <v>765</v>
      </c>
      <c r="E40" s="29"/>
      <c r="F40" s="30">
        <v>0.1</v>
      </c>
      <c r="G40" s="27" t="s">
        <v>188</v>
      </c>
      <c r="H40" s="34">
        <v>1935</v>
      </c>
      <c r="I40" s="35">
        <v>1</v>
      </c>
      <c r="J40" s="29" t="s">
        <v>197</v>
      </c>
      <c r="K40" s="32">
        <f t="shared" si="0"/>
        <v>0.1</v>
      </c>
      <c r="L40" s="32">
        <v>4</v>
      </c>
      <c r="M40" s="32">
        <v>4</v>
      </c>
    </row>
    <row r="41" spans="1:13" x14ac:dyDescent="0.25">
      <c r="A41" s="26">
        <f t="shared" si="1"/>
        <v>32</v>
      </c>
      <c r="B41" s="29"/>
      <c r="C41" s="27"/>
      <c r="D41" s="28">
        <f t="shared" si="3"/>
        <v>766</v>
      </c>
      <c r="E41" s="29" t="s">
        <v>69</v>
      </c>
      <c r="F41" s="30">
        <v>0.01</v>
      </c>
      <c r="G41" s="27" t="s">
        <v>179</v>
      </c>
      <c r="H41" s="34">
        <v>1935</v>
      </c>
      <c r="I41" s="35">
        <v>2</v>
      </c>
      <c r="J41" s="29" t="s">
        <v>192</v>
      </c>
      <c r="K41" s="32">
        <f t="shared" si="0"/>
        <v>0.02</v>
      </c>
      <c r="L41" s="32">
        <v>7.15</v>
      </c>
      <c r="M41" s="32">
        <v>5</v>
      </c>
    </row>
    <row r="42" spans="1:13" x14ac:dyDescent="0.25">
      <c r="A42" s="26">
        <f t="shared" si="1"/>
        <v>33</v>
      </c>
      <c r="B42" s="29"/>
      <c r="C42" s="27"/>
      <c r="D42" s="28">
        <v>766</v>
      </c>
      <c r="E42" s="29" t="s">
        <v>69</v>
      </c>
      <c r="F42" s="30">
        <v>0.01</v>
      </c>
      <c r="G42" s="27" t="s">
        <v>179</v>
      </c>
      <c r="H42" s="34">
        <v>1935</v>
      </c>
      <c r="I42" s="35">
        <v>2</v>
      </c>
      <c r="J42" s="29" t="s">
        <v>193</v>
      </c>
      <c r="K42" s="32">
        <f t="shared" si="0"/>
        <v>0.02</v>
      </c>
      <c r="L42" s="32">
        <v>8.25</v>
      </c>
      <c r="M42" s="32">
        <v>7</v>
      </c>
    </row>
    <row r="43" spans="1:13" x14ac:dyDescent="0.25">
      <c r="A43" s="26">
        <f t="shared" si="1"/>
        <v>34</v>
      </c>
      <c r="B43" s="29"/>
      <c r="C43" s="27"/>
      <c r="D43" s="28">
        <f t="shared" si="3"/>
        <v>767</v>
      </c>
      <c r="E43" s="29" t="s">
        <v>69</v>
      </c>
      <c r="F43" s="30">
        <v>0.03</v>
      </c>
      <c r="G43" s="27" t="s">
        <v>179</v>
      </c>
      <c r="H43" s="34">
        <v>1935</v>
      </c>
      <c r="I43" s="35">
        <v>2</v>
      </c>
      <c r="J43" s="29" t="s">
        <v>192</v>
      </c>
      <c r="K43" s="32">
        <f t="shared" si="0"/>
        <v>0.06</v>
      </c>
      <c r="L43" s="32">
        <v>7</v>
      </c>
      <c r="M43" s="32">
        <v>5</v>
      </c>
    </row>
    <row r="44" spans="1:13" x14ac:dyDescent="0.25">
      <c r="A44" s="26">
        <f t="shared" si="1"/>
        <v>35</v>
      </c>
      <c r="B44" s="29"/>
      <c r="C44" s="27"/>
      <c r="D44" s="28">
        <v>767</v>
      </c>
      <c r="E44" s="29" t="s">
        <v>69</v>
      </c>
      <c r="F44" s="30">
        <v>0.03</v>
      </c>
      <c r="G44" s="27" t="s">
        <v>179</v>
      </c>
      <c r="H44" s="34">
        <v>1935</v>
      </c>
      <c r="I44" s="35">
        <v>2</v>
      </c>
      <c r="J44" s="29" t="s">
        <v>193</v>
      </c>
      <c r="K44" s="32">
        <f t="shared" si="0"/>
        <v>0.06</v>
      </c>
      <c r="L44" s="32">
        <v>7.5</v>
      </c>
      <c r="M44" s="32">
        <v>6.5</v>
      </c>
    </row>
    <row r="45" spans="1:13" x14ac:dyDescent="0.25">
      <c r="A45" s="26">
        <f t="shared" si="1"/>
        <v>36</v>
      </c>
      <c r="B45" s="29"/>
      <c r="C45" s="27"/>
      <c r="D45" s="28">
        <f t="shared" si="3"/>
        <v>768</v>
      </c>
      <c r="E45" s="29" t="s">
        <v>69</v>
      </c>
      <c r="F45" s="30">
        <v>0.03</v>
      </c>
      <c r="G45" s="27" t="s">
        <v>194</v>
      </c>
      <c r="H45" s="34">
        <v>1935</v>
      </c>
      <c r="I45" s="35">
        <v>2</v>
      </c>
      <c r="J45" s="29" t="s">
        <v>192</v>
      </c>
      <c r="K45" s="32">
        <f t="shared" si="0"/>
        <v>0.06</v>
      </c>
      <c r="L45" s="32">
        <v>8.25</v>
      </c>
      <c r="M45" s="32">
        <v>7</v>
      </c>
    </row>
    <row r="46" spans="1:13" x14ac:dyDescent="0.25">
      <c r="A46" s="26">
        <f t="shared" si="1"/>
        <v>37</v>
      </c>
      <c r="B46" s="29"/>
      <c r="C46" s="27"/>
      <c r="D46" s="28">
        <v>768</v>
      </c>
      <c r="E46" s="29" t="s">
        <v>69</v>
      </c>
      <c r="F46" s="30">
        <v>0.03</v>
      </c>
      <c r="G46" s="27" t="s">
        <v>194</v>
      </c>
      <c r="H46" s="34">
        <v>1935</v>
      </c>
      <c r="I46" s="35">
        <v>2</v>
      </c>
      <c r="J46" s="29" t="s">
        <v>193</v>
      </c>
      <c r="K46" s="32">
        <f t="shared" si="0"/>
        <v>0.06</v>
      </c>
      <c r="L46" s="32">
        <v>8.25</v>
      </c>
      <c r="M46" s="32">
        <v>8</v>
      </c>
    </row>
    <row r="47" spans="1:13" x14ac:dyDescent="0.25">
      <c r="A47" s="26">
        <f t="shared" si="1"/>
        <v>38</v>
      </c>
      <c r="B47" s="29"/>
      <c r="C47" s="27"/>
      <c r="D47" s="28">
        <f t="shared" si="3"/>
        <v>769</v>
      </c>
      <c r="E47" s="29" t="s">
        <v>69</v>
      </c>
      <c r="F47" s="30">
        <v>0.01</v>
      </c>
      <c r="G47" s="27" t="s">
        <v>190</v>
      </c>
      <c r="H47" s="34">
        <v>1935</v>
      </c>
      <c r="I47" s="35">
        <v>2</v>
      </c>
      <c r="J47" s="29" t="s">
        <v>192</v>
      </c>
      <c r="K47" s="32">
        <f t="shared" si="0"/>
        <v>0.02</v>
      </c>
      <c r="L47" s="32">
        <v>6.05</v>
      </c>
      <c r="M47" s="32">
        <v>5.5</v>
      </c>
    </row>
    <row r="48" spans="1:13" x14ac:dyDescent="0.25">
      <c r="A48" s="26">
        <f t="shared" si="1"/>
        <v>39</v>
      </c>
      <c r="B48" s="29"/>
      <c r="C48" s="27"/>
      <c r="D48" s="28">
        <v>769</v>
      </c>
      <c r="E48" s="29" t="s">
        <v>69</v>
      </c>
      <c r="F48" s="30">
        <v>0.01</v>
      </c>
      <c r="G48" s="27" t="s">
        <v>190</v>
      </c>
      <c r="H48" s="34">
        <v>1935</v>
      </c>
      <c r="I48" s="35">
        <v>2</v>
      </c>
      <c r="J48" s="29" t="s">
        <v>193</v>
      </c>
      <c r="K48" s="32">
        <f t="shared" si="0"/>
        <v>0.02</v>
      </c>
      <c r="L48" s="32">
        <v>6.05</v>
      </c>
      <c r="M48" s="32">
        <v>7.5</v>
      </c>
    </row>
    <row r="49" spans="1:13" x14ac:dyDescent="0.25">
      <c r="A49" s="26">
        <f t="shared" si="1"/>
        <v>40</v>
      </c>
      <c r="B49" s="29"/>
      <c r="C49" s="27"/>
      <c r="D49" s="28">
        <f t="shared" ref="D49:D85" si="4">D48+1</f>
        <v>770</v>
      </c>
      <c r="E49" s="29" t="s">
        <v>69</v>
      </c>
      <c r="F49" s="30">
        <v>0.03</v>
      </c>
      <c r="G49" s="27" t="s">
        <v>189</v>
      </c>
      <c r="H49" s="34">
        <v>1935</v>
      </c>
      <c r="I49" s="35">
        <v>2</v>
      </c>
      <c r="J49" s="29" t="s">
        <v>192</v>
      </c>
      <c r="K49" s="32">
        <f t="shared" si="0"/>
        <v>0.06</v>
      </c>
      <c r="L49" s="32">
        <v>10.73</v>
      </c>
      <c r="M49" s="32">
        <v>12</v>
      </c>
    </row>
    <row r="50" spans="1:13" x14ac:dyDescent="0.25">
      <c r="A50" s="26">
        <f t="shared" si="1"/>
        <v>41</v>
      </c>
      <c r="B50" s="29"/>
      <c r="C50" s="27"/>
      <c r="D50" s="28">
        <v>770</v>
      </c>
      <c r="E50" s="29" t="s">
        <v>69</v>
      </c>
      <c r="F50" s="30">
        <v>0.03</v>
      </c>
      <c r="G50" s="27" t="s">
        <v>189</v>
      </c>
      <c r="H50" s="34">
        <v>1935</v>
      </c>
      <c r="I50" s="35">
        <v>2</v>
      </c>
      <c r="J50" s="29" t="s">
        <v>193</v>
      </c>
      <c r="K50" s="32">
        <f t="shared" si="0"/>
        <v>0.06</v>
      </c>
      <c r="L50" s="32">
        <v>10.73</v>
      </c>
      <c r="M50" s="32">
        <v>10.5</v>
      </c>
    </row>
    <row r="51" spans="1:13" x14ac:dyDescent="0.25">
      <c r="A51" s="26">
        <f t="shared" si="1"/>
        <v>42</v>
      </c>
      <c r="B51" s="29"/>
      <c r="C51" s="27"/>
      <c r="D51" s="28">
        <f t="shared" si="4"/>
        <v>771</v>
      </c>
      <c r="E51" s="29"/>
      <c r="F51" s="30">
        <v>0.16</v>
      </c>
      <c r="G51" s="27" t="s">
        <v>198</v>
      </c>
      <c r="H51" s="34">
        <v>1935</v>
      </c>
      <c r="I51" s="35">
        <v>1</v>
      </c>
      <c r="J51" s="29" t="s">
        <v>197</v>
      </c>
      <c r="K51" s="32">
        <f t="shared" si="0"/>
        <v>0.16</v>
      </c>
      <c r="L51" s="32">
        <v>2.5</v>
      </c>
      <c r="M51" s="32">
        <v>2.6</v>
      </c>
    </row>
    <row r="52" spans="1:13" x14ac:dyDescent="0.25">
      <c r="A52" s="26">
        <f t="shared" si="1"/>
        <v>43</v>
      </c>
      <c r="B52" s="29"/>
      <c r="C52" s="27"/>
      <c r="D52" s="28">
        <f t="shared" si="4"/>
        <v>772</v>
      </c>
      <c r="E52" s="29"/>
      <c r="F52" s="30">
        <v>0.03</v>
      </c>
      <c r="G52" s="27" t="s">
        <v>199</v>
      </c>
      <c r="H52" s="34">
        <v>1935</v>
      </c>
      <c r="I52" s="35">
        <v>1</v>
      </c>
      <c r="J52" s="29"/>
      <c r="K52" s="32">
        <f t="shared" si="0"/>
        <v>0.03</v>
      </c>
      <c r="L52" s="32">
        <v>0.06</v>
      </c>
      <c r="M52" s="32">
        <v>0.35</v>
      </c>
    </row>
    <row r="53" spans="1:13" x14ac:dyDescent="0.25">
      <c r="A53" s="26">
        <f t="shared" si="1"/>
        <v>44</v>
      </c>
      <c r="B53" s="29"/>
      <c r="C53" s="27"/>
      <c r="D53" s="28">
        <f t="shared" si="4"/>
        <v>773</v>
      </c>
      <c r="E53" s="29"/>
      <c r="F53" s="30">
        <v>0.03</v>
      </c>
      <c r="G53" s="27" t="s">
        <v>200</v>
      </c>
      <c r="H53" s="34">
        <v>1935</v>
      </c>
      <c r="I53" s="35">
        <v>1</v>
      </c>
      <c r="J53" s="29"/>
      <c r="K53" s="32">
        <f t="shared" si="0"/>
        <v>0.03</v>
      </c>
      <c r="L53" s="32">
        <v>0.06</v>
      </c>
      <c r="M53" s="32">
        <v>0.35</v>
      </c>
    </row>
    <row r="54" spans="1:13" x14ac:dyDescent="0.25">
      <c r="A54" s="26">
        <f t="shared" si="1"/>
        <v>45</v>
      </c>
      <c r="B54" s="29"/>
      <c r="C54" s="27"/>
      <c r="D54" s="28">
        <f t="shared" si="4"/>
        <v>774</v>
      </c>
      <c r="E54" s="29"/>
      <c r="F54" s="30">
        <v>0.03</v>
      </c>
      <c r="G54" s="27" t="s">
        <v>201</v>
      </c>
      <c r="H54" s="34">
        <v>1935</v>
      </c>
      <c r="I54" s="35">
        <v>1</v>
      </c>
      <c r="J54" s="29"/>
      <c r="K54" s="32">
        <f t="shared" si="0"/>
        <v>0.03</v>
      </c>
      <c r="L54" s="32">
        <v>0.06</v>
      </c>
      <c r="M54" s="32">
        <v>0.35</v>
      </c>
    </row>
    <row r="55" spans="1:13" x14ac:dyDescent="0.25">
      <c r="A55" s="26">
        <f t="shared" si="1"/>
        <v>46</v>
      </c>
      <c r="B55" s="29"/>
      <c r="C55" s="27"/>
      <c r="D55" s="28">
        <f t="shared" si="4"/>
        <v>775</v>
      </c>
      <c r="E55" s="29"/>
      <c r="F55" s="30">
        <v>0.03</v>
      </c>
      <c r="G55" s="27" t="s">
        <v>202</v>
      </c>
      <c r="H55" s="34">
        <v>1935</v>
      </c>
      <c r="I55" s="35">
        <v>1</v>
      </c>
      <c r="J55" s="29"/>
      <c r="K55" s="32">
        <f t="shared" si="0"/>
        <v>0.03</v>
      </c>
      <c r="L55" s="32">
        <v>0.06</v>
      </c>
      <c r="M55" s="32">
        <v>0.35</v>
      </c>
    </row>
    <row r="56" spans="1:13" x14ac:dyDescent="0.25">
      <c r="A56" s="26">
        <f t="shared" si="1"/>
        <v>47</v>
      </c>
      <c r="B56" s="29"/>
      <c r="C56" s="27"/>
      <c r="D56" s="28">
        <f t="shared" si="4"/>
        <v>776</v>
      </c>
      <c r="E56" s="29"/>
      <c r="F56" s="30">
        <v>0.03</v>
      </c>
      <c r="G56" s="27" t="s">
        <v>203</v>
      </c>
      <c r="H56" s="34">
        <v>1936</v>
      </c>
      <c r="I56" s="35">
        <v>1</v>
      </c>
      <c r="J56" s="29"/>
      <c r="K56" s="32">
        <f t="shared" si="0"/>
        <v>0.03</v>
      </c>
      <c r="L56" s="32">
        <v>0.06</v>
      </c>
      <c r="M56" s="32">
        <v>0.35</v>
      </c>
    </row>
    <row r="57" spans="1:13" x14ac:dyDescent="0.25">
      <c r="A57" s="26">
        <f t="shared" si="1"/>
        <v>48</v>
      </c>
      <c r="B57" s="29"/>
      <c r="C57" s="27"/>
      <c r="D57" s="28">
        <f t="shared" si="4"/>
        <v>777</v>
      </c>
      <c r="E57" s="29"/>
      <c r="F57" s="30">
        <v>0.03</v>
      </c>
      <c r="G57" s="27" t="s">
        <v>204</v>
      </c>
      <c r="H57" s="34">
        <v>1936</v>
      </c>
      <c r="I57" s="35">
        <v>1</v>
      </c>
      <c r="J57" s="29"/>
      <c r="K57" s="32">
        <f t="shared" si="0"/>
        <v>0.03</v>
      </c>
      <c r="L57" s="32">
        <v>0.06</v>
      </c>
      <c r="M57" s="32">
        <v>0.35</v>
      </c>
    </row>
    <row r="58" spans="1:13" x14ac:dyDescent="0.25">
      <c r="A58" s="26">
        <f t="shared" si="1"/>
        <v>49</v>
      </c>
      <c r="B58" s="29"/>
      <c r="C58" s="27"/>
      <c r="D58" s="28">
        <f t="shared" si="4"/>
        <v>778</v>
      </c>
      <c r="E58" s="29"/>
      <c r="F58" s="30">
        <v>0.03</v>
      </c>
      <c r="G58" s="27" t="s">
        <v>205</v>
      </c>
      <c r="H58" s="34">
        <v>1936</v>
      </c>
      <c r="I58" s="35">
        <v>4</v>
      </c>
      <c r="J58" s="29"/>
      <c r="K58" s="32">
        <f t="shared" si="0"/>
        <v>0.12</v>
      </c>
      <c r="L58" s="32">
        <v>1</v>
      </c>
      <c r="M58" s="32">
        <v>1.75</v>
      </c>
    </row>
    <row r="59" spans="1:13" x14ac:dyDescent="0.25">
      <c r="A59" s="26">
        <f t="shared" si="1"/>
        <v>50</v>
      </c>
      <c r="B59" s="29"/>
      <c r="C59" s="27"/>
      <c r="D59" s="28">
        <v>782</v>
      </c>
      <c r="E59" s="29"/>
      <c r="F59" s="30">
        <v>0.03</v>
      </c>
      <c r="G59" s="27" t="s">
        <v>206</v>
      </c>
      <c r="H59" s="34">
        <v>1936</v>
      </c>
      <c r="I59" s="35">
        <v>1</v>
      </c>
      <c r="J59" s="29"/>
      <c r="K59" s="32">
        <f t="shared" si="0"/>
        <v>0.03</v>
      </c>
      <c r="L59" s="32">
        <v>0.06</v>
      </c>
      <c r="M59" s="32">
        <v>0.35</v>
      </c>
    </row>
    <row r="60" spans="1:13" x14ac:dyDescent="0.25">
      <c r="A60" s="26">
        <f t="shared" si="1"/>
        <v>51</v>
      </c>
      <c r="B60" s="29"/>
      <c r="C60" s="27"/>
      <c r="D60" s="28">
        <f t="shared" si="4"/>
        <v>783</v>
      </c>
      <c r="E60" s="29"/>
      <c r="F60" s="30">
        <v>0.03</v>
      </c>
      <c r="G60" s="27" t="s">
        <v>207</v>
      </c>
      <c r="H60" s="34">
        <v>1936</v>
      </c>
      <c r="I60" s="35">
        <v>1</v>
      </c>
      <c r="J60" s="29"/>
      <c r="K60" s="32">
        <f t="shared" si="0"/>
        <v>0.03</v>
      </c>
      <c r="L60" s="32">
        <v>0.06</v>
      </c>
      <c r="M60" s="32">
        <v>0.35</v>
      </c>
    </row>
    <row r="61" spans="1:13" x14ac:dyDescent="0.25">
      <c r="A61" s="26">
        <f t="shared" si="1"/>
        <v>52</v>
      </c>
      <c r="B61" s="29"/>
      <c r="C61" s="27"/>
      <c r="D61" s="28">
        <f t="shared" si="4"/>
        <v>784</v>
      </c>
      <c r="E61" s="29"/>
      <c r="F61" s="30">
        <v>0.03</v>
      </c>
      <c r="G61" s="27" t="s">
        <v>208</v>
      </c>
      <c r="H61" s="34">
        <v>1936</v>
      </c>
      <c r="I61" s="35">
        <v>1</v>
      </c>
      <c r="J61" s="29"/>
      <c r="K61" s="32">
        <f t="shared" si="0"/>
        <v>0.03</v>
      </c>
      <c r="L61" s="32">
        <v>0.06</v>
      </c>
      <c r="M61" s="32">
        <v>0.25</v>
      </c>
    </row>
    <row r="62" spans="1:13" x14ac:dyDescent="0.25">
      <c r="A62" s="26">
        <f t="shared" si="1"/>
        <v>53</v>
      </c>
      <c r="B62" s="29"/>
      <c r="C62" s="27"/>
      <c r="D62" s="28">
        <f t="shared" si="4"/>
        <v>785</v>
      </c>
      <c r="E62" s="29"/>
      <c r="F62" s="30">
        <v>0.01</v>
      </c>
      <c r="G62" s="27" t="s">
        <v>209</v>
      </c>
      <c r="H62" s="34">
        <v>1936</v>
      </c>
      <c r="I62" s="35">
        <v>1</v>
      </c>
      <c r="J62" s="29"/>
      <c r="K62" s="32">
        <f t="shared" si="0"/>
        <v>0.01</v>
      </c>
      <c r="L62" s="32">
        <v>0.1</v>
      </c>
      <c r="M62" s="32">
        <v>0.3</v>
      </c>
    </row>
    <row r="63" spans="1:13" x14ac:dyDescent="0.25">
      <c r="A63" s="26">
        <f t="shared" si="1"/>
        <v>54</v>
      </c>
      <c r="B63" s="29"/>
      <c r="C63" s="27"/>
      <c r="D63" s="28">
        <f t="shared" si="4"/>
        <v>786</v>
      </c>
      <c r="E63" s="29"/>
      <c r="F63" s="30">
        <v>0.02</v>
      </c>
      <c r="G63" s="27" t="s">
        <v>209</v>
      </c>
      <c r="H63" s="34">
        <v>1937</v>
      </c>
      <c r="I63" s="35">
        <v>1</v>
      </c>
      <c r="J63" s="29"/>
      <c r="K63" s="32">
        <f t="shared" si="0"/>
        <v>0.02</v>
      </c>
      <c r="L63" s="32">
        <v>0.1</v>
      </c>
      <c r="M63" s="32">
        <v>0.3</v>
      </c>
    </row>
    <row r="64" spans="1:13" x14ac:dyDescent="0.25">
      <c r="A64" s="26">
        <f t="shared" si="1"/>
        <v>55</v>
      </c>
      <c r="B64" s="29"/>
      <c r="C64" s="27"/>
      <c r="D64" s="28">
        <f t="shared" si="4"/>
        <v>787</v>
      </c>
      <c r="E64" s="29"/>
      <c r="F64" s="30">
        <v>0.03</v>
      </c>
      <c r="G64" s="27" t="s">
        <v>209</v>
      </c>
      <c r="H64" s="34">
        <v>1937</v>
      </c>
      <c r="I64" s="35">
        <v>1</v>
      </c>
      <c r="J64" s="29"/>
      <c r="K64" s="32">
        <f t="shared" si="0"/>
        <v>0.03</v>
      </c>
      <c r="L64" s="32">
        <v>0.1</v>
      </c>
      <c r="M64" s="32">
        <v>0.4</v>
      </c>
    </row>
    <row r="65" spans="1:13" x14ac:dyDescent="0.25">
      <c r="A65" s="26">
        <f t="shared" si="1"/>
        <v>56</v>
      </c>
      <c r="B65" s="29"/>
      <c r="C65" s="27"/>
      <c r="D65" s="28">
        <f t="shared" si="4"/>
        <v>788</v>
      </c>
      <c r="E65" s="29"/>
      <c r="F65" s="30">
        <v>0.04</v>
      </c>
      <c r="G65" s="27" t="s">
        <v>209</v>
      </c>
      <c r="H65" s="34">
        <v>1937</v>
      </c>
      <c r="I65" s="35">
        <v>1</v>
      </c>
      <c r="J65" s="29"/>
      <c r="K65" s="32">
        <f t="shared" si="0"/>
        <v>0.04</v>
      </c>
      <c r="L65" s="32">
        <v>0.2</v>
      </c>
      <c r="M65" s="32">
        <v>0.6</v>
      </c>
    </row>
    <row r="66" spans="1:13" x14ac:dyDescent="0.25">
      <c r="A66" s="26">
        <f t="shared" si="1"/>
        <v>57</v>
      </c>
      <c r="B66" s="29"/>
      <c r="C66" s="27"/>
      <c r="D66" s="28">
        <f t="shared" si="4"/>
        <v>789</v>
      </c>
      <c r="E66" s="29"/>
      <c r="F66" s="30">
        <v>0.05</v>
      </c>
      <c r="G66" s="27" t="s">
        <v>209</v>
      </c>
      <c r="H66" s="34">
        <v>1937</v>
      </c>
      <c r="I66" s="35">
        <v>1</v>
      </c>
      <c r="J66" s="29"/>
      <c r="K66" s="32">
        <f t="shared" si="0"/>
        <v>0.05</v>
      </c>
      <c r="L66" s="32">
        <v>0.5</v>
      </c>
      <c r="M66" s="32">
        <v>0.75</v>
      </c>
    </row>
    <row r="67" spans="1:13" x14ac:dyDescent="0.25">
      <c r="A67" s="26">
        <f t="shared" si="1"/>
        <v>58</v>
      </c>
      <c r="B67" s="29"/>
      <c r="C67" s="27"/>
      <c r="D67" s="28">
        <f t="shared" si="4"/>
        <v>790</v>
      </c>
      <c r="E67" s="29"/>
      <c r="F67" s="30">
        <v>0.01</v>
      </c>
      <c r="G67" s="27" t="s">
        <v>210</v>
      </c>
      <c r="H67" s="34">
        <v>1936</v>
      </c>
      <c r="I67" s="35">
        <v>1</v>
      </c>
      <c r="J67" s="29"/>
      <c r="K67" s="32">
        <f t="shared" si="0"/>
        <v>0.01</v>
      </c>
      <c r="L67" s="32">
        <v>0.1</v>
      </c>
      <c r="M67" s="32">
        <v>0.3</v>
      </c>
    </row>
    <row r="68" spans="1:13" x14ac:dyDescent="0.25">
      <c r="A68" s="26">
        <f t="shared" si="1"/>
        <v>59</v>
      </c>
      <c r="B68" s="29"/>
      <c r="C68" s="27"/>
      <c r="D68" s="28">
        <f t="shared" si="4"/>
        <v>791</v>
      </c>
      <c r="E68" s="29"/>
      <c r="F68" s="30">
        <v>0.02</v>
      </c>
      <c r="G68" s="27" t="s">
        <v>210</v>
      </c>
      <c r="H68" s="34">
        <v>1937</v>
      </c>
      <c r="I68" s="35">
        <v>1</v>
      </c>
      <c r="J68" s="29"/>
      <c r="K68" s="32">
        <f t="shared" si="0"/>
        <v>0.02</v>
      </c>
      <c r="L68" s="32">
        <v>0.1</v>
      </c>
      <c r="M68" s="32">
        <v>0.3</v>
      </c>
    </row>
    <row r="69" spans="1:13" x14ac:dyDescent="0.25">
      <c r="A69" s="26">
        <f t="shared" si="1"/>
        <v>60</v>
      </c>
      <c r="B69" s="29"/>
      <c r="C69" s="27"/>
      <c r="D69" s="28">
        <f t="shared" si="4"/>
        <v>792</v>
      </c>
      <c r="E69" s="29"/>
      <c r="F69" s="30">
        <v>0.03</v>
      </c>
      <c r="G69" s="27" t="s">
        <v>210</v>
      </c>
      <c r="H69" s="34">
        <v>1937</v>
      </c>
      <c r="I69" s="35">
        <v>1</v>
      </c>
      <c r="J69" s="29"/>
      <c r="K69" s="32">
        <f t="shared" si="0"/>
        <v>0.03</v>
      </c>
      <c r="L69" s="32">
        <v>0.1</v>
      </c>
      <c r="M69" s="32">
        <v>0.4</v>
      </c>
    </row>
    <row r="70" spans="1:13" x14ac:dyDescent="0.25">
      <c r="A70" s="26">
        <f t="shared" si="1"/>
        <v>61</v>
      </c>
      <c r="B70" s="29"/>
      <c r="C70" s="27"/>
      <c r="D70" s="28">
        <f t="shared" si="4"/>
        <v>793</v>
      </c>
      <c r="E70" s="29"/>
      <c r="F70" s="30">
        <v>0.04</v>
      </c>
      <c r="G70" s="27" t="s">
        <v>210</v>
      </c>
      <c r="H70" s="34">
        <v>1937</v>
      </c>
      <c r="I70" s="35">
        <v>1</v>
      </c>
      <c r="J70" s="29"/>
      <c r="K70" s="32">
        <f t="shared" si="0"/>
        <v>0.04</v>
      </c>
      <c r="L70" s="32">
        <v>0.2</v>
      </c>
      <c r="M70" s="32">
        <v>0.6</v>
      </c>
    </row>
    <row r="71" spans="1:13" x14ac:dyDescent="0.25">
      <c r="A71" s="26">
        <f t="shared" si="1"/>
        <v>62</v>
      </c>
      <c r="B71" s="29"/>
      <c r="C71" s="27"/>
      <c r="D71" s="28">
        <f t="shared" si="4"/>
        <v>794</v>
      </c>
      <c r="E71" s="29"/>
      <c r="F71" s="30">
        <v>0.05</v>
      </c>
      <c r="G71" s="27" t="s">
        <v>210</v>
      </c>
      <c r="H71" s="34">
        <v>1937</v>
      </c>
      <c r="I71" s="35">
        <v>1</v>
      </c>
      <c r="J71" s="29"/>
      <c r="K71" s="32">
        <f t="shared" si="0"/>
        <v>0.05</v>
      </c>
      <c r="L71" s="32">
        <v>0.5</v>
      </c>
      <c r="M71" s="32">
        <v>0.75</v>
      </c>
    </row>
    <row r="72" spans="1:13" x14ac:dyDescent="0.25">
      <c r="A72" s="26">
        <f t="shared" si="1"/>
        <v>63</v>
      </c>
      <c r="B72" s="29"/>
      <c r="C72" s="27"/>
      <c r="D72" s="28">
        <f t="shared" si="4"/>
        <v>795</v>
      </c>
      <c r="E72" s="29"/>
      <c r="F72" s="30">
        <v>0.03</v>
      </c>
      <c r="G72" s="84" t="s">
        <v>211</v>
      </c>
      <c r="H72" s="34">
        <v>1937</v>
      </c>
      <c r="I72" s="35">
        <v>1</v>
      </c>
      <c r="J72" s="29"/>
      <c r="K72" s="32">
        <f t="shared" si="0"/>
        <v>0.03</v>
      </c>
      <c r="L72" s="32">
        <v>7.0000000000000007E-2</v>
      </c>
      <c r="M72" s="32">
        <v>0.3</v>
      </c>
    </row>
    <row r="73" spans="1:13" x14ac:dyDescent="0.25">
      <c r="A73" s="26">
        <f t="shared" si="1"/>
        <v>64</v>
      </c>
      <c r="B73" s="29"/>
      <c r="C73" s="27"/>
      <c r="D73" s="28">
        <f t="shared" si="4"/>
        <v>796</v>
      </c>
      <c r="E73" s="29"/>
      <c r="F73" s="30">
        <v>0.05</v>
      </c>
      <c r="G73" s="27" t="s">
        <v>212</v>
      </c>
      <c r="H73" s="34">
        <v>1937</v>
      </c>
      <c r="I73" s="35">
        <v>1</v>
      </c>
      <c r="J73" s="29"/>
      <c r="K73" s="32">
        <f t="shared" si="0"/>
        <v>0.05</v>
      </c>
      <c r="L73" s="32">
        <v>7.0000000000000007E-2</v>
      </c>
      <c r="M73" s="32">
        <v>0.35</v>
      </c>
    </row>
    <row r="74" spans="1:13" x14ac:dyDescent="0.25">
      <c r="A74" s="26">
        <f t="shared" si="1"/>
        <v>65</v>
      </c>
      <c r="B74" s="29"/>
      <c r="C74" s="27"/>
      <c r="D74" s="28">
        <f t="shared" si="4"/>
        <v>797</v>
      </c>
      <c r="E74" s="29"/>
      <c r="F74" s="30">
        <v>0.1</v>
      </c>
      <c r="G74" s="84" t="s">
        <v>213</v>
      </c>
      <c r="H74" s="34">
        <v>1937</v>
      </c>
      <c r="I74" s="35">
        <v>1</v>
      </c>
      <c r="J74" s="27"/>
      <c r="K74" s="32">
        <f t="shared" ref="K74:K86" si="5">IF(F74*I74&gt;0,F74*I74," ")</f>
        <v>0.1</v>
      </c>
      <c r="L74" s="32">
        <v>1</v>
      </c>
      <c r="M74" s="32">
        <v>0.6</v>
      </c>
    </row>
    <row r="75" spans="1:13" x14ac:dyDescent="0.25">
      <c r="A75" s="26">
        <f t="shared" ref="A75:A86" si="6">A74+1</f>
        <v>66</v>
      </c>
      <c r="B75" s="29"/>
      <c r="C75" s="27"/>
      <c r="D75" s="28">
        <f t="shared" si="4"/>
        <v>798</v>
      </c>
      <c r="E75" s="29"/>
      <c r="F75" s="30">
        <v>0.03</v>
      </c>
      <c r="G75" s="84" t="s">
        <v>214</v>
      </c>
      <c r="H75" s="34">
        <v>1937</v>
      </c>
      <c r="I75" s="35">
        <v>1</v>
      </c>
      <c r="J75" s="29"/>
      <c r="K75" s="32">
        <f t="shared" si="5"/>
        <v>0.03</v>
      </c>
      <c r="L75" s="32">
        <v>7.0000000000000007E-2</v>
      </c>
      <c r="M75" s="32">
        <v>0.4</v>
      </c>
    </row>
    <row r="76" spans="1:13" x14ac:dyDescent="0.25">
      <c r="A76" s="26">
        <f t="shared" si="6"/>
        <v>67</v>
      </c>
      <c r="B76" s="29"/>
      <c r="C76" s="27"/>
      <c r="D76" s="28">
        <f t="shared" si="4"/>
        <v>799</v>
      </c>
      <c r="E76" s="29"/>
      <c r="F76" s="30">
        <v>0.03</v>
      </c>
      <c r="G76" s="27" t="s">
        <v>215</v>
      </c>
      <c r="H76" s="34">
        <v>1937</v>
      </c>
      <c r="I76" s="35">
        <v>1</v>
      </c>
      <c r="J76" s="29"/>
      <c r="K76" s="32">
        <f t="shared" si="5"/>
        <v>0.03</v>
      </c>
      <c r="L76" s="32">
        <v>7.0000000000000007E-2</v>
      </c>
      <c r="M76" s="32">
        <v>0.35</v>
      </c>
    </row>
    <row r="77" spans="1:13" x14ac:dyDescent="0.25">
      <c r="A77" s="26">
        <f t="shared" si="6"/>
        <v>68</v>
      </c>
      <c r="B77" s="27" t="s">
        <v>30</v>
      </c>
      <c r="C77" s="27"/>
      <c r="D77" s="28">
        <f t="shared" si="4"/>
        <v>800</v>
      </c>
      <c r="E77" s="29"/>
      <c r="F77" s="30">
        <v>0.03</v>
      </c>
      <c r="G77" s="27" t="s">
        <v>216</v>
      </c>
      <c r="H77" s="34">
        <v>1937</v>
      </c>
      <c r="I77" s="35">
        <v>1</v>
      </c>
      <c r="J77" s="29"/>
      <c r="K77" s="32">
        <f t="shared" si="5"/>
        <v>0.03</v>
      </c>
      <c r="L77" s="32">
        <v>7.0000000000000007E-2</v>
      </c>
      <c r="M77" s="32">
        <v>0.35</v>
      </c>
    </row>
    <row r="78" spans="1:13" x14ac:dyDescent="0.25">
      <c r="A78" s="26">
        <f t="shared" si="6"/>
        <v>69</v>
      </c>
      <c r="B78" s="29"/>
      <c r="C78" s="27"/>
      <c r="D78" s="28">
        <f t="shared" si="4"/>
        <v>801</v>
      </c>
      <c r="E78" s="29"/>
      <c r="F78" s="30">
        <v>0.03</v>
      </c>
      <c r="G78" s="27" t="s">
        <v>217</v>
      </c>
      <c r="H78" s="34">
        <v>1937</v>
      </c>
      <c r="I78" s="35">
        <v>1</v>
      </c>
      <c r="J78" s="27"/>
      <c r="K78" s="32">
        <f t="shared" si="5"/>
        <v>0.03</v>
      </c>
      <c r="L78" s="32">
        <v>7.0000000000000007E-2</v>
      </c>
      <c r="M78" s="32">
        <v>0.35</v>
      </c>
    </row>
    <row r="79" spans="1:13" x14ac:dyDescent="0.25">
      <c r="A79" s="26">
        <f t="shared" si="6"/>
        <v>70</v>
      </c>
      <c r="B79" s="29"/>
      <c r="C79" s="27"/>
      <c r="D79" s="28">
        <f t="shared" si="4"/>
        <v>802</v>
      </c>
      <c r="E79" s="29"/>
      <c r="F79" s="30">
        <v>0.03</v>
      </c>
      <c r="G79" s="27" t="s">
        <v>218</v>
      </c>
      <c r="H79" s="34">
        <v>1937</v>
      </c>
      <c r="I79" s="35">
        <v>1</v>
      </c>
      <c r="J79" s="29"/>
      <c r="K79" s="32">
        <f t="shared" si="5"/>
        <v>0.03</v>
      </c>
      <c r="L79" s="32">
        <v>7.0000000000000007E-2</v>
      </c>
      <c r="M79" s="32">
        <v>0.35</v>
      </c>
    </row>
    <row r="80" spans="1:13" x14ac:dyDescent="0.25">
      <c r="A80" s="26">
        <f t="shared" si="6"/>
        <v>71</v>
      </c>
      <c r="B80" s="29"/>
      <c r="C80" s="27"/>
      <c r="D80" s="28">
        <f t="shared" si="4"/>
        <v>803</v>
      </c>
      <c r="E80" s="29"/>
      <c r="F80" s="30">
        <v>5.0000000000000001E-3</v>
      </c>
      <c r="G80" s="27" t="s">
        <v>219</v>
      </c>
      <c r="H80" s="34">
        <v>1938</v>
      </c>
      <c r="I80" s="35">
        <v>1</v>
      </c>
      <c r="J80" s="29"/>
      <c r="K80" s="32">
        <f t="shared" si="5"/>
        <v>5.0000000000000001E-3</v>
      </c>
      <c r="L80" s="32">
        <v>7.0000000000000007E-2</v>
      </c>
      <c r="M80" s="32">
        <v>0.25</v>
      </c>
    </row>
    <row r="81" spans="1:13" x14ac:dyDescent="0.25">
      <c r="A81" s="26">
        <f t="shared" si="6"/>
        <v>72</v>
      </c>
      <c r="B81" s="29"/>
      <c r="C81" s="27"/>
      <c r="D81" s="28">
        <f t="shared" si="4"/>
        <v>804</v>
      </c>
      <c r="E81" s="29"/>
      <c r="F81" s="30">
        <v>0.01</v>
      </c>
      <c r="G81" s="27" t="s">
        <v>219</v>
      </c>
      <c r="H81" s="34">
        <v>1938</v>
      </c>
      <c r="I81" s="35">
        <v>1</v>
      </c>
      <c r="J81" s="29"/>
      <c r="K81" s="32">
        <f t="shared" si="5"/>
        <v>0.01</v>
      </c>
      <c r="L81" s="32">
        <v>7.0000000000000007E-2</v>
      </c>
      <c r="M81" s="32">
        <v>0.25</v>
      </c>
    </row>
    <row r="82" spans="1:13" x14ac:dyDescent="0.25">
      <c r="A82" s="26">
        <f t="shared" si="6"/>
        <v>73</v>
      </c>
      <c r="B82" s="29"/>
      <c r="C82" s="27"/>
      <c r="D82" s="28">
        <f t="shared" si="4"/>
        <v>805</v>
      </c>
      <c r="E82" s="29"/>
      <c r="F82" s="30">
        <v>1.4999999999999999E-2</v>
      </c>
      <c r="G82" s="27" t="s">
        <v>219</v>
      </c>
      <c r="H82" s="34">
        <v>1938</v>
      </c>
      <c r="I82" s="35">
        <v>1</v>
      </c>
      <c r="J82" s="29"/>
      <c r="K82" s="32">
        <f t="shared" si="5"/>
        <v>1.4999999999999999E-2</v>
      </c>
      <c r="L82" s="32">
        <v>7.0000000000000007E-2</v>
      </c>
      <c r="M82" s="32">
        <v>0.25</v>
      </c>
    </row>
    <row r="83" spans="1:13" x14ac:dyDescent="0.25">
      <c r="A83" s="26">
        <f t="shared" si="6"/>
        <v>74</v>
      </c>
      <c r="B83" s="29"/>
      <c r="C83" s="27"/>
      <c r="D83" s="28">
        <f t="shared" si="4"/>
        <v>806</v>
      </c>
      <c r="E83" s="29"/>
      <c r="F83" s="30">
        <v>0.02</v>
      </c>
      <c r="G83" s="27" t="s">
        <v>219</v>
      </c>
      <c r="H83" s="34">
        <v>1938</v>
      </c>
      <c r="I83" s="35">
        <v>1</v>
      </c>
      <c r="J83" s="29"/>
      <c r="K83" s="32">
        <f t="shared" si="5"/>
        <v>0.02</v>
      </c>
      <c r="L83" s="32">
        <v>7.0000000000000007E-2</v>
      </c>
      <c r="M83" s="32">
        <v>0.25</v>
      </c>
    </row>
    <row r="84" spans="1:13" x14ac:dyDescent="0.25">
      <c r="A84" s="26">
        <f t="shared" si="6"/>
        <v>75</v>
      </c>
      <c r="B84" s="29"/>
      <c r="C84" s="27"/>
      <c r="D84" s="28">
        <f t="shared" si="4"/>
        <v>807</v>
      </c>
      <c r="E84" s="29"/>
      <c r="F84" s="30">
        <v>0.03</v>
      </c>
      <c r="G84" s="27" t="s">
        <v>219</v>
      </c>
      <c r="H84" s="34">
        <v>1938</v>
      </c>
      <c r="I84" s="35">
        <v>1</v>
      </c>
      <c r="J84" s="29"/>
      <c r="K84" s="32">
        <f t="shared" si="5"/>
        <v>0.03</v>
      </c>
      <c r="L84" s="32">
        <v>7.0000000000000007E-2</v>
      </c>
      <c r="M84" s="32">
        <v>0.25</v>
      </c>
    </row>
    <row r="85" spans="1:13" x14ac:dyDescent="0.25">
      <c r="A85" s="26">
        <f t="shared" si="6"/>
        <v>76</v>
      </c>
      <c r="B85" s="29"/>
      <c r="C85" s="27"/>
      <c r="D85" s="28">
        <f t="shared" si="4"/>
        <v>808</v>
      </c>
      <c r="E85" s="29"/>
      <c r="F85" s="30">
        <v>0.04</v>
      </c>
      <c r="G85" s="27" t="s">
        <v>219</v>
      </c>
      <c r="H85" s="34">
        <v>1938</v>
      </c>
      <c r="I85" s="35">
        <v>1</v>
      </c>
      <c r="J85" s="29"/>
      <c r="K85" s="32">
        <f t="shared" si="5"/>
        <v>0.04</v>
      </c>
      <c r="L85" s="32">
        <v>7.0000000000000007E-2</v>
      </c>
      <c r="M85" s="32">
        <v>0.75</v>
      </c>
    </row>
    <row r="86" spans="1:13" ht="16.5" thickBot="1" x14ac:dyDescent="0.3">
      <c r="A86" s="26">
        <f t="shared" si="6"/>
        <v>77</v>
      </c>
      <c r="B86" s="29"/>
      <c r="C86" s="27"/>
      <c r="D86" s="28">
        <v>809</v>
      </c>
      <c r="E86" s="29"/>
      <c r="F86" s="30">
        <v>4.4999999999999998E-2</v>
      </c>
      <c r="G86" s="27" t="s">
        <v>219</v>
      </c>
      <c r="H86" s="34">
        <v>1938</v>
      </c>
      <c r="I86" s="35">
        <v>1</v>
      </c>
      <c r="J86" s="29"/>
      <c r="K86" s="32">
        <f t="shared" si="5"/>
        <v>4.4999999999999998E-2</v>
      </c>
      <c r="L86" s="32">
        <v>7.0000000000000007E-2</v>
      </c>
      <c r="M86" s="32">
        <v>0.4</v>
      </c>
    </row>
    <row r="87" spans="1:13" ht="16.5" thickTop="1" x14ac:dyDescent="0.25">
      <c r="A87" s="37"/>
      <c r="B87" s="38"/>
      <c r="C87" s="38"/>
      <c r="D87" s="39"/>
      <c r="E87" s="38"/>
      <c r="F87" s="40"/>
      <c r="G87" s="38"/>
      <c r="H87" s="38"/>
      <c r="I87" s="41"/>
      <c r="J87" s="42"/>
      <c r="K87" s="43"/>
      <c r="L87" s="44"/>
      <c r="M87" s="45"/>
    </row>
    <row r="88" spans="1:13" ht="16.5" thickBot="1" x14ac:dyDescent="0.3">
      <c r="A88" s="46"/>
      <c r="B88" s="47" t="s">
        <v>36</v>
      </c>
      <c r="C88" s="48"/>
      <c r="D88" s="49"/>
      <c r="E88" s="48"/>
      <c r="F88" s="50"/>
      <c r="G88" s="48"/>
      <c r="H88" s="48"/>
      <c r="I88" s="51"/>
      <c r="J88" s="52" t="s">
        <v>2</v>
      </c>
      <c r="K88" s="53"/>
      <c r="L88" s="53"/>
      <c r="M88" s="54"/>
    </row>
    <row r="89" spans="1:13" ht="16.5" thickTop="1" x14ac:dyDescent="0.25">
      <c r="A89" s="46"/>
      <c r="B89" s="55" t="s">
        <v>37</v>
      </c>
      <c r="C89" s="48"/>
      <c r="D89" s="49"/>
      <c r="E89" s="56"/>
      <c r="F89" s="57"/>
      <c r="G89" s="56"/>
      <c r="H89" s="56"/>
      <c r="I89" s="51"/>
      <c r="J89" s="58"/>
      <c r="K89" s="59"/>
      <c r="L89" s="59"/>
      <c r="M89" s="60"/>
    </row>
    <row r="90" spans="1:13" x14ac:dyDescent="0.25">
      <c r="A90" s="46"/>
      <c r="B90" s="47" t="s">
        <v>38</v>
      </c>
      <c r="C90" s="48"/>
      <c r="D90" s="49"/>
      <c r="E90" s="56"/>
      <c r="F90" s="57"/>
      <c r="G90" s="56"/>
      <c r="H90" s="56"/>
      <c r="I90" s="51"/>
      <c r="J90" s="61" t="s">
        <v>39</v>
      </c>
      <c r="K90" s="62"/>
      <c r="L90" s="63"/>
      <c r="M90" s="64">
        <f>SUM(K10:K86)</f>
        <v>3.514999999999997</v>
      </c>
    </row>
    <row r="91" spans="1:13" x14ac:dyDescent="0.25">
      <c r="A91" s="46"/>
      <c r="B91" s="48"/>
      <c r="C91" s="48"/>
      <c r="D91" s="49"/>
      <c r="E91" s="56"/>
      <c r="F91" s="57"/>
      <c r="G91" s="56"/>
      <c r="H91" s="56"/>
      <c r="I91" s="51"/>
      <c r="J91" s="61" t="s">
        <v>40</v>
      </c>
      <c r="K91" s="62"/>
      <c r="L91" s="63"/>
      <c r="M91" s="64">
        <f>SUM(L10:L86)</f>
        <v>276.4500000000001</v>
      </c>
    </row>
    <row r="92" spans="1:13" x14ac:dyDescent="0.25">
      <c r="A92" s="46"/>
      <c r="B92" s="48"/>
      <c r="C92" s="48"/>
      <c r="D92" s="49"/>
      <c r="E92" s="48"/>
      <c r="F92" s="50"/>
      <c r="G92" s="48"/>
      <c r="H92" s="48"/>
      <c r="I92" s="51"/>
      <c r="J92" s="61" t="s">
        <v>41</v>
      </c>
      <c r="K92" s="62"/>
      <c r="L92" s="63"/>
      <c r="M92" s="64">
        <f>SUM(M10:M86)</f>
        <v>231.24999999999997</v>
      </c>
    </row>
    <row r="93" spans="1:13" ht="16.5" thickBot="1" x14ac:dyDescent="0.3">
      <c r="A93" s="65"/>
      <c r="B93" s="66"/>
      <c r="C93" s="66"/>
      <c r="D93" s="67"/>
      <c r="E93" s="66"/>
      <c r="F93" s="68"/>
      <c r="G93" s="66"/>
      <c r="H93" s="66"/>
      <c r="I93" s="69"/>
      <c r="J93" s="70" t="s">
        <v>42</v>
      </c>
      <c r="K93" s="71"/>
      <c r="L93" s="71"/>
      <c r="M93" s="72">
        <f>SUM(I10:I86)</f>
        <v>104</v>
      </c>
    </row>
    <row r="94" spans="1:13" ht="16.5" thickTop="1" x14ac:dyDescent="0.25">
      <c r="A94" s="73"/>
      <c r="B94" s="74" t="s">
        <v>1584</v>
      </c>
      <c r="C94" s="75"/>
      <c r="D94" s="75"/>
      <c r="E94" s="75"/>
      <c r="F94" s="76"/>
      <c r="G94" s="75"/>
      <c r="H94" s="75"/>
      <c r="I94" s="75"/>
      <c r="J94" s="75"/>
      <c r="K94" s="76"/>
      <c r="L94" s="76"/>
      <c r="M94" s="77"/>
    </row>
  </sheetData>
  <printOptions gridLinesSet="0"/>
  <pageMargins left="0.75" right="0.25" top="0.75" bottom="0.55000000000000004" header="0.5" footer="0.5"/>
  <pageSetup scale="46" orientation="portrait" horizontalDpi="300" verticalDpi="300" r:id="rId1"/>
  <headerFooter alignWithMargins="0">
    <oddHeader>&amp;L&amp;D</oddHeader>
    <oddFooter>&amp;LREGISS11.XLS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92"/>
  <sheetViews>
    <sheetView showGridLines="0" zoomScale="80" zoomScaleNormal="8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52.42578125" style="11" customWidth="1"/>
    <col min="11" max="12" width="10" style="11" customWidth="1"/>
    <col min="13" max="13" width="13.85546875" style="11" customWidth="1"/>
    <col min="14" max="14" width="2.28515625" style="11" customWidth="1"/>
    <col min="15" max="16384" width="12.5703125" style="11"/>
  </cols>
  <sheetData>
    <row r="1" spans="1:14" x14ac:dyDescent="0.25">
      <c r="L1" s="12" t="s">
        <v>15</v>
      </c>
    </row>
    <row r="3" spans="1:14" ht="30.75" x14ac:dyDescent="0.45">
      <c r="A3" s="13" t="s">
        <v>0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</row>
    <row r="4" spans="1:14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</row>
    <row r="5" spans="1:14" ht="30.75" x14ac:dyDescent="0.45">
      <c r="A5" s="13" t="s">
        <v>16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</row>
    <row r="6" spans="1:14" x14ac:dyDescent="0.25">
      <c r="L6" s="12" t="s">
        <v>3</v>
      </c>
    </row>
    <row r="8" spans="1:14" x14ac:dyDescent="0.25">
      <c r="A8" s="15" t="s">
        <v>17</v>
      </c>
      <c r="B8" s="16"/>
      <c r="C8" s="17" t="s">
        <v>18</v>
      </c>
      <c r="D8" s="18"/>
      <c r="E8" s="19"/>
      <c r="F8" s="20" t="s">
        <v>19</v>
      </c>
      <c r="G8" s="20" t="s">
        <v>20</v>
      </c>
      <c r="H8" s="20" t="s">
        <v>21</v>
      </c>
      <c r="I8" s="20" t="s">
        <v>22</v>
      </c>
      <c r="J8" s="20" t="s">
        <v>23</v>
      </c>
      <c r="K8" s="20" t="s">
        <v>5</v>
      </c>
      <c r="L8" s="20" t="s">
        <v>24</v>
      </c>
      <c r="M8" s="20" t="s">
        <v>25</v>
      </c>
    </row>
    <row r="9" spans="1:14" ht="16.5" thickBot="1" x14ac:dyDescent="0.3">
      <c r="A9" s="21"/>
      <c r="B9" s="22"/>
      <c r="C9" s="23" t="s">
        <v>26</v>
      </c>
      <c r="D9" s="23" t="s">
        <v>27</v>
      </c>
      <c r="E9" s="24" t="s">
        <v>28</v>
      </c>
      <c r="F9" s="22"/>
      <c r="G9" s="22"/>
      <c r="H9" s="24" t="s">
        <v>29</v>
      </c>
      <c r="I9" s="25" t="s">
        <v>30</v>
      </c>
      <c r="J9" s="22"/>
      <c r="K9" s="24" t="s">
        <v>10</v>
      </c>
      <c r="L9" s="24" t="s">
        <v>11</v>
      </c>
      <c r="M9" s="24" t="s">
        <v>10</v>
      </c>
    </row>
    <row r="10" spans="1:14" ht="16.5" thickTop="1" x14ac:dyDescent="0.25">
      <c r="A10" s="26">
        <v>1</v>
      </c>
      <c r="B10" s="27" t="s">
        <v>30</v>
      </c>
      <c r="C10" s="27"/>
      <c r="D10" s="28">
        <v>810</v>
      </c>
      <c r="E10" s="29"/>
      <c r="F10" s="30">
        <v>0.05</v>
      </c>
      <c r="G10" s="27" t="s">
        <v>219</v>
      </c>
      <c r="H10" s="34">
        <v>1938</v>
      </c>
      <c r="I10" s="31">
        <v>1</v>
      </c>
      <c r="J10" s="29"/>
      <c r="K10" s="32">
        <f t="shared" ref="K10:K73" si="0">IF(F10*I10&gt;0,F10*I10," ")</f>
        <v>0.05</v>
      </c>
      <c r="L10" s="33">
        <v>0.25</v>
      </c>
      <c r="M10" s="33">
        <v>0.35</v>
      </c>
    </row>
    <row r="11" spans="1:14" x14ac:dyDescent="0.25">
      <c r="A11" s="26">
        <f t="shared" ref="A11:A74" si="1">A10+1</f>
        <v>2</v>
      </c>
      <c r="B11" s="29"/>
      <c r="C11" s="27"/>
      <c r="D11" s="28">
        <f>D10+1</f>
        <v>811</v>
      </c>
      <c r="E11" s="29"/>
      <c r="F11" s="30">
        <v>0.06</v>
      </c>
      <c r="G11" s="27" t="s">
        <v>219</v>
      </c>
      <c r="H11" s="34">
        <v>1938</v>
      </c>
      <c r="I11" s="31">
        <v>1</v>
      </c>
      <c r="J11" s="29"/>
      <c r="K11" s="32">
        <f t="shared" si="0"/>
        <v>0.06</v>
      </c>
      <c r="L11" s="33">
        <v>0.25</v>
      </c>
      <c r="M11" s="32">
        <v>0.4</v>
      </c>
    </row>
    <row r="12" spans="1:14" x14ac:dyDescent="0.25">
      <c r="A12" s="26">
        <f t="shared" si="1"/>
        <v>3</v>
      </c>
      <c r="B12" s="29"/>
      <c r="C12" s="27"/>
      <c r="D12" s="28">
        <f t="shared" ref="D12:D75" si="2">D11+1</f>
        <v>812</v>
      </c>
      <c r="E12" s="29"/>
      <c r="F12" s="30">
        <v>7.0000000000000007E-2</v>
      </c>
      <c r="G12" s="27" t="s">
        <v>219</v>
      </c>
      <c r="H12" s="34">
        <v>1938</v>
      </c>
      <c r="I12" s="31">
        <v>1</v>
      </c>
      <c r="J12" s="29"/>
      <c r="K12" s="32">
        <f t="shared" si="0"/>
        <v>7.0000000000000007E-2</v>
      </c>
      <c r="L12" s="33">
        <v>0.3</v>
      </c>
      <c r="M12" s="32">
        <v>0.4</v>
      </c>
    </row>
    <row r="13" spans="1:14" x14ac:dyDescent="0.25">
      <c r="A13" s="26">
        <f t="shared" si="1"/>
        <v>4</v>
      </c>
      <c r="B13" s="29"/>
      <c r="C13" s="27"/>
      <c r="D13" s="28">
        <f t="shared" si="2"/>
        <v>813</v>
      </c>
      <c r="E13" s="29"/>
      <c r="F13" s="30">
        <v>0.08</v>
      </c>
      <c r="G13" s="27" t="s">
        <v>219</v>
      </c>
      <c r="H13" s="34">
        <v>1938</v>
      </c>
      <c r="I13" s="31">
        <v>1</v>
      </c>
      <c r="J13" s="29"/>
      <c r="K13" s="32">
        <f t="shared" si="0"/>
        <v>0.08</v>
      </c>
      <c r="L13" s="33">
        <v>0.4</v>
      </c>
      <c r="M13" s="32">
        <v>0.4</v>
      </c>
    </row>
    <row r="14" spans="1:14" x14ac:dyDescent="0.25">
      <c r="A14" s="26">
        <f t="shared" si="1"/>
        <v>5</v>
      </c>
      <c r="B14" s="29"/>
      <c r="C14" s="27"/>
      <c r="D14" s="28">
        <f t="shared" si="2"/>
        <v>814</v>
      </c>
      <c r="E14" s="29"/>
      <c r="F14" s="30">
        <v>0.09</v>
      </c>
      <c r="G14" s="27" t="s">
        <v>219</v>
      </c>
      <c r="H14" s="34">
        <v>1938</v>
      </c>
      <c r="I14" s="31">
        <v>1</v>
      </c>
      <c r="J14" s="29"/>
      <c r="K14" s="32">
        <f t="shared" si="0"/>
        <v>0.09</v>
      </c>
      <c r="L14" s="33">
        <v>0.4</v>
      </c>
      <c r="M14" s="32">
        <v>0.45</v>
      </c>
    </row>
    <row r="15" spans="1:14" x14ac:dyDescent="0.25">
      <c r="A15" s="26">
        <f t="shared" si="1"/>
        <v>6</v>
      </c>
      <c r="B15" s="29"/>
      <c r="C15" s="27"/>
      <c r="D15" s="28">
        <f t="shared" si="2"/>
        <v>815</v>
      </c>
      <c r="E15" s="29"/>
      <c r="F15" s="30">
        <v>0.1</v>
      </c>
      <c r="G15" s="27" t="s">
        <v>219</v>
      </c>
      <c r="H15" s="34">
        <v>1938</v>
      </c>
      <c r="I15" s="31">
        <v>1</v>
      </c>
      <c r="J15" s="29"/>
      <c r="K15" s="32">
        <f t="shared" si="0"/>
        <v>0.1</v>
      </c>
      <c r="L15" s="33">
        <v>0.3</v>
      </c>
      <c r="M15" s="32">
        <v>0.45</v>
      </c>
    </row>
    <row r="16" spans="1:14" x14ac:dyDescent="0.25">
      <c r="A16" s="26">
        <f t="shared" si="1"/>
        <v>7</v>
      </c>
      <c r="B16" s="29"/>
      <c r="C16" s="27"/>
      <c r="D16" s="28">
        <f t="shared" si="2"/>
        <v>816</v>
      </c>
      <c r="E16" s="29"/>
      <c r="F16" s="30">
        <v>0.11</v>
      </c>
      <c r="G16" s="27" t="s">
        <v>219</v>
      </c>
      <c r="H16" s="34">
        <v>1938</v>
      </c>
      <c r="I16" s="31">
        <v>1</v>
      </c>
      <c r="J16" s="29"/>
      <c r="K16" s="32">
        <f t="shared" si="0"/>
        <v>0.11</v>
      </c>
      <c r="L16" s="33">
        <v>0.8</v>
      </c>
      <c r="M16" s="32">
        <v>0.75</v>
      </c>
    </row>
    <row r="17" spans="1:13" x14ac:dyDescent="0.25">
      <c r="A17" s="26">
        <f t="shared" si="1"/>
        <v>8</v>
      </c>
      <c r="B17" s="29"/>
      <c r="C17" s="27"/>
      <c r="D17" s="28">
        <f t="shared" si="2"/>
        <v>817</v>
      </c>
      <c r="E17" s="29"/>
      <c r="F17" s="30">
        <v>0.12</v>
      </c>
      <c r="G17" s="27" t="s">
        <v>219</v>
      </c>
      <c r="H17" s="34">
        <v>1938</v>
      </c>
      <c r="I17" s="31">
        <v>1</v>
      </c>
      <c r="J17" s="29"/>
      <c r="K17" s="32">
        <f t="shared" si="0"/>
        <v>0.12</v>
      </c>
      <c r="L17" s="33">
        <v>1.1000000000000001</v>
      </c>
      <c r="M17" s="32">
        <v>1</v>
      </c>
    </row>
    <row r="18" spans="1:13" x14ac:dyDescent="0.25">
      <c r="A18" s="26">
        <f t="shared" si="1"/>
        <v>9</v>
      </c>
      <c r="B18" s="29"/>
      <c r="C18" s="27"/>
      <c r="D18" s="28">
        <f t="shared" si="2"/>
        <v>818</v>
      </c>
      <c r="E18" s="29"/>
      <c r="F18" s="30">
        <v>0.13</v>
      </c>
      <c r="G18" s="27" t="s">
        <v>219</v>
      </c>
      <c r="H18" s="34">
        <v>1938</v>
      </c>
      <c r="I18" s="31">
        <v>1</v>
      </c>
      <c r="J18" s="29"/>
      <c r="K18" s="32">
        <f t="shared" si="0"/>
        <v>0.13</v>
      </c>
      <c r="L18" s="33">
        <v>1.6</v>
      </c>
      <c r="M18" s="32">
        <v>1.3</v>
      </c>
    </row>
    <row r="19" spans="1:13" x14ac:dyDescent="0.25">
      <c r="A19" s="26">
        <f t="shared" si="1"/>
        <v>10</v>
      </c>
      <c r="B19" s="29"/>
      <c r="C19" s="27"/>
      <c r="D19" s="28">
        <f t="shared" si="2"/>
        <v>819</v>
      </c>
      <c r="E19" s="29"/>
      <c r="F19" s="30">
        <v>0.14000000000000001</v>
      </c>
      <c r="G19" s="27" t="s">
        <v>219</v>
      </c>
      <c r="H19" s="34">
        <v>1938</v>
      </c>
      <c r="I19" s="31">
        <v>1</v>
      </c>
      <c r="J19" s="29"/>
      <c r="K19" s="32">
        <f t="shared" si="0"/>
        <v>0.14000000000000001</v>
      </c>
      <c r="L19" s="33">
        <v>1.1000000000000001</v>
      </c>
      <c r="M19" s="32">
        <v>1</v>
      </c>
    </row>
    <row r="20" spans="1:13" x14ac:dyDescent="0.25">
      <c r="A20" s="26">
        <f t="shared" si="1"/>
        <v>11</v>
      </c>
      <c r="B20" s="29"/>
      <c r="C20" s="27"/>
      <c r="D20" s="28">
        <f t="shared" si="2"/>
        <v>820</v>
      </c>
      <c r="E20" s="29"/>
      <c r="F20" s="30">
        <v>0.15</v>
      </c>
      <c r="G20" s="27" t="s">
        <v>219</v>
      </c>
      <c r="H20" s="34">
        <v>1938</v>
      </c>
      <c r="I20" s="31">
        <v>1</v>
      </c>
      <c r="J20" s="29"/>
      <c r="K20" s="32">
        <f t="shared" si="0"/>
        <v>0.15</v>
      </c>
      <c r="L20" s="33">
        <v>0.5</v>
      </c>
      <c r="M20" s="32">
        <v>0.9</v>
      </c>
    </row>
    <row r="21" spans="1:13" x14ac:dyDescent="0.25">
      <c r="A21" s="26">
        <f t="shared" si="1"/>
        <v>12</v>
      </c>
      <c r="B21" s="29"/>
      <c r="C21" s="27"/>
      <c r="D21" s="28">
        <f t="shared" si="2"/>
        <v>821</v>
      </c>
      <c r="E21" s="29"/>
      <c r="F21" s="30">
        <v>0.16</v>
      </c>
      <c r="G21" s="27" t="s">
        <v>219</v>
      </c>
      <c r="H21" s="34">
        <v>1938</v>
      </c>
      <c r="I21" s="31">
        <v>1</v>
      </c>
      <c r="J21" s="29"/>
      <c r="K21" s="32">
        <f t="shared" si="0"/>
        <v>0.16</v>
      </c>
      <c r="L21" s="33">
        <v>1.1000000000000001</v>
      </c>
      <c r="M21" s="32">
        <v>1.5</v>
      </c>
    </row>
    <row r="22" spans="1:13" x14ac:dyDescent="0.25">
      <c r="A22" s="26">
        <f t="shared" si="1"/>
        <v>13</v>
      </c>
      <c r="B22" s="29"/>
      <c r="C22" s="27"/>
      <c r="D22" s="28">
        <f t="shared" si="2"/>
        <v>822</v>
      </c>
      <c r="E22" s="29"/>
      <c r="F22" s="30">
        <v>0.17</v>
      </c>
      <c r="G22" s="27" t="s">
        <v>219</v>
      </c>
      <c r="H22" s="34">
        <v>1938</v>
      </c>
      <c r="I22" s="31">
        <v>1</v>
      </c>
      <c r="J22" s="29"/>
      <c r="K22" s="32">
        <f t="shared" si="0"/>
        <v>0.17</v>
      </c>
      <c r="L22" s="33">
        <v>1</v>
      </c>
      <c r="M22" s="32">
        <v>1</v>
      </c>
    </row>
    <row r="23" spans="1:13" x14ac:dyDescent="0.25">
      <c r="A23" s="26">
        <f t="shared" si="1"/>
        <v>14</v>
      </c>
      <c r="B23" s="29"/>
      <c r="C23" s="27"/>
      <c r="D23" s="28">
        <f t="shared" si="2"/>
        <v>823</v>
      </c>
      <c r="E23" s="29"/>
      <c r="F23" s="30">
        <v>0.18</v>
      </c>
      <c r="G23" s="27" t="s">
        <v>219</v>
      </c>
      <c r="H23" s="34">
        <v>1938</v>
      </c>
      <c r="I23" s="31">
        <v>1</v>
      </c>
      <c r="J23" s="29"/>
      <c r="K23" s="32">
        <f t="shared" si="0"/>
        <v>0.18</v>
      </c>
      <c r="L23" s="33">
        <v>2.2000000000000002</v>
      </c>
      <c r="M23" s="32">
        <v>2.25</v>
      </c>
    </row>
    <row r="24" spans="1:13" x14ac:dyDescent="0.25">
      <c r="A24" s="26">
        <f t="shared" si="1"/>
        <v>15</v>
      </c>
      <c r="B24" s="29"/>
      <c r="C24" s="27"/>
      <c r="D24" s="28">
        <f t="shared" si="2"/>
        <v>824</v>
      </c>
      <c r="E24" s="29"/>
      <c r="F24" s="30">
        <v>0.19</v>
      </c>
      <c r="G24" s="27" t="s">
        <v>219</v>
      </c>
      <c r="H24" s="34">
        <v>1938</v>
      </c>
      <c r="I24" s="31">
        <v>1</v>
      </c>
      <c r="J24" s="29"/>
      <c r="K24" s="32">
        <f t="shared" si="0"/>
        <v>0.19</v>
      </c>
      <c r="L24" s="33">
        <v>1.6</v>
      </c>
      <c r="M24" s="32">
        <v>1.3</v>
      </c>
    </row>
    <row r="25" spans="1:13" x14ac:dyDescent="0.25">
      <c r="A25" s="26">
        <f t="shared" si="1"/>
        <v>16</v>
      </c>
      <c r="B25" s="29"/>
      <c r="C25" s="27"/>
      <c r="D25" s="28">
        <f t="shared" si="2"/>
        <v>825</v>
      </c>
      <c r="E25" s="29"/>
      <c r="F25" s="30">
        <v>0.2</v>
      </c>
      <c r="G25" s="27" t="s">
        <v>219</v>
      </c>
      <c r="H25" s="34">
        <v>1938</v>
      </c>
      <c r="I25" s="31">
        <v>1</v>
      </c>
      <c r="J25" s="29"/>
      <c r="K25" s="32">
        <f t="shared" si="0"/>
        <v>0.2</v>
      </c>
      <c r="L25" s="33">
        <v>0.9</v>
      </c>
      <c r="M25" s="32">
        <v>1.2</v>
      </c>
    </row>
    <row r="26" spans="1:13" x14ac:dyDescent="0.25">
      <c r="A26" s="26">
        <f t="shared" si="1"/>
        <v>17</v>
      </c>
      <c r="B26" s="29"/>
      <c r="C26" s="27"/>
      <c r="D26" s="28">
        <f t="shared" si="2"/>
        <v>826</v>
      </c>
      <c r="E26" s="29"/>
      <c r="F26" s="30">
        <v>0.21</v>
      </c>
      <c r="G26" s="27" t="s">
        <v>219</v>
      </c>
      <c r="H26" s="34">
        <v>1938</v>
      </c>
      <c r="I26" s="31">
        <v>1</v>
      </c>
      <c r="J26" s="29"/>
      <c r="K26" s="32">
        <f t="shared" si="0"/>
        <v>0.21</v>
      </c>
      <c r="L26" s="33">
        <v>1.6</v>
      </c>
      <c r="M26" s="32">
        <v>1.3</v>
      </c>
    </row>
    <row r="27" spans="1:13" x14ac:dyDescent="0.25">
      <c r="A27" s="26">
        <f t="shared" si="1"/>
        <v>18</v>
      </c>
      <c r="B27" s="29"/>
      <c r="C27" s="27"/>
      <c r="D27" s="28">
        <f t="shared" si="2"/>
        <v>827</v>
      </c>
      <c r="E27" s="29"/>
      <c r="F27" s="30">
        <v>0.22</v>
      </c>
      <c r="G27" s="27" t="s">
        <v>219</v>
      </c>
      <c r="H27" s="34">
        <v>1938</v>
      </c>
      <c r="I27" s="31">
        <v>1</v>
      </c>
      <c r="J27" s="29"/>
      <c r="K27" s="32">
        <f t="shared" si="0"/>
        <v>0.22</v>
      </c>
      <c r="L27" s="33">
        <v>1.25</v>
      </c>
      <c r="M27" s="32">
        <v>1.2</v>
      </c>
    </row>
    <row r="28" spans="1:13" x14ac:dyDescent="0.25">
      <c r="A28" s="26">
        <f t="shared" si="1"/>
        <v>19</v>
      </c>
      <c r="B28" s="29"/>
      <c r="C28" s="27"/>
      <c r="D28" s="28">
        <f t="shared" si="2"/>
        <v>828</v>
      </c>
      <c r="E28" s="29"/>
      <c r="F28" s="30">
        <v>0.24</v>
      </c>
      <c r="G28" s="27" t="s">
        <v>219</v>
      </c>
      <c r="H28" s="34">
        <v>1938</v>
      </c>
      <c r="I28" s="31">
        <v>1</v>
      </c>
      <c r="J28" s="29"/>
      <c r="K28" s="32">
        <f t="shared" si="0"/>
        <v>0.24</v>
      </c>
      <c r="L28" s="33">
        <v>4.4000000000000004</v>
      </c>
      <c r="M28" s="32">
        <v>3.5</v>
      </c>
    </row>
    <row r="29" spans="1:13" x14ac:dyDescent="0.25">
      <c r="A29" s="26">
        <f t="shared" si="1"/>
        <v>20</v>
      </c>
      <c r="B29" s="29"/>
      <c r="C29" s="27"/>
      <c r="D29" s="28">
        <f t="shared" si="2"/>
        <v>829</v>
      </c>
      <c r="E29" s="29"/>
      <c r="F29" s="30">
        <v>0.25</v>
      </c>
      <c r="G29" s="27" t="s">
        <v>219</v>
      </c>
      <c r="H29" s="34">
        <v>1938</v>
      </c>
      <c r="I29" s="31">
        <v>1</v>
      </c>
      <c r="J29" s="29"/>
      <c r="K29" s="32">
        <f t="shared" si="0"/>
        <v>0.25</v>
      </c>
      <c r="L29" s="33">
        <v>0.75</v>
      </c>
      <c r="M29" s="32">
        <v>1.2</v>
      </c>
    </row>
    <row r="30" spans="1:13" x14ac:dyDescent="0.25">
      <c r="A30" s="26">
        <f t="shared" si="1"/>
        <v>21</v>
      </c>
      <c r="B30" s="29"/>
      <c r="C30" s="27"/>
      <c r="D30" s="28">
        <f t="shared" si="2"/>
        <v>830</v>
      </c>
      <c r="E30" s="29"/>
      <c r="F30" s="30">
        <v>0.3</v>
      </c>
      <c r="G30" s="27" t="s">
        <v>219</v>
      </c>
      <c r="H30" s="34">
        <v>1938</v>
      </c>
      <c r="I30" s="31">
        <v>1</v>
      </c>
      <c r="J30" s="29"/>
      <c r="K30" s="32">
        <f t="shared" si="0"/>
        <v>0.3</v>
      </c>
      <c r="L30" s="33">
        <v>5.3</v>
      </c>
      <c r="M30" s="32">
        <v>4</v>
      </c>
    </row>
    <row r="31" spans="1:13" x14ac:dyDescent="0.25">
      <c r="A31" s="26">
        <f t="shared" si="1"/>
        <v>22</v>
      </c>
      <c r="B31" s="29"/>
      <c r="C31" s="27"/>
      <c r="D31" s="28">
        <f t="shared" si="2"/>
        <v>831</v>
      </c>
      <c r="E31" s="29"/>
      <c r="F31" s="30">
        <v>0.5</v>
      </c>
      <c r="G31" s="27" t="s">
        <v>219</v>
      </c>
      <c r="H31" s="34">
        <v>1938</v>
      </c>
      <c r="I31" s="31">
        <v>1</v>
      </c>
      <c r="J31" s="29"/>
      <c r="K31" s="32">
        <f t="shared" si="0"/>
        <v>0.5</v>
      </c>
      <c r="L31" s="33">
        <v>7.5</v>
      </c>
      <c r="M31" s="32">
        <v>5</v>
      </c>
    </row>
    <row r="32" spans="1:13" x14ac:dyDescent="0.25">
      <c r="A32" s="26">
        <f t="shared" si="1"/>
        <v>23</v>
      </c>
      <c r="B32" s="29"/>
      <c r="C32" s="27"/>
      <c r="D32" s="28">
        <f t="shared" si="2"/>
        <v>832</v>
      </c>
      <c r="E32" s="29"/>
      <c r="F32" s="30">
        <v>1</v>
      </c>
      <c r="G32" s="27" t="s">
        <v>219</v>
      </c>
      <c r="H32" s="34">
        <v>1938</v>
      </c>
      <c r="I32" s="31">
        <v>1</v>
      </c>
      <c r="J32" s="29" t="s">
        <v>78</v>
      </c>
      <c r="K32" s="32">
        <f t="shared" si="0"/>
        <v>1</v>
      </c>
      <c r="L32" s="32">
        <v>10</v>
      </c>
      <c r="M32" s="32">
        <v>19</v>
      </c>
    </row>
    <row r="33" spans="1:13" x14ac:dyDescent="0.25">
      <c r="A33" s="26">
        <f t="shared" si="1"/>
        <v>24</v>
      </c>
      <c r="B33" s="29"/>
      <c r="C33" s="27"/>
      <c r="D33" s="28">
        <f t="shared" si="2"/>
        <v>833</v>
      </c>
      <c r="E33" s="29"/>
      <c r="F33" s="30">
        <v>2</v>
      </c>
      <c r="G33" s="27" t="s">
        <v>219</v>
      </c>
      <c r="H33" s="34">
        <v>1938</v>
      </c>
      <c r="I33" s="31">
        <v>1</v>
      </c>
      <c r="J33" s="29" t="s">
        <v>54</v>
      </c>
      <c r="K33" s="32">
        <f t="shared" si="0"/>
        <v>2</v>
      </c>
      <c r="L33" s="32">
        <v>25</v>
      </c>
      <c r="M33" s="32">
        <v>20</v>
      </c>
    </row>
    <row r="34" spans="1:13" s="102" customFormat="1" x14ac:dyDescent="0.25">
      <c r="A34" s="26">
        <f t="shared" si="1"/>
        <v>25</v>
      </c>
      <c r="B34" s="29"/>
      <c r="C34" s="27"/>
      <c r="D34" s="28">
        <f t="shared" si="2"/>
        <v>834</v>
      </c>
      <c r="E34" s="29"/>
      <c r="F34" s="30">
        <v>5</v>
      </c>
      <c r="G34" s="27" t="s">
        <v>219</v>
      </c>
      <c r="H34" s="34">
        <v>1938</v>
      </c>
      <c r="I34" s="31">
        <v>1</v>
      </c>
      <c r="J34" s="29" t="s">
        <v>78</v>
      </c>
      <c r="K34" s="32">
        <f t="shared" si="0"/>
        <v>5</v>
      </c>
      <c r="L34" s="32">
        <v>150</v>
      </c>
      <c r="M34" s="32">
        <v>105</v>
      </c>
    </row>
    <row r="35" spans="1:13" x14ac:dyDescent="0.25">
      <c r="A35" s="26">
        <f t="shared" si="1"/>
        <v>26</v>
      </c>
      <c r="B35" s="29"/>
      <c r="C35" s="27"/>
      <c r="D35" s="28">
        <f t="shared" si="2"/>
        <v>835</v>
      </c>
      <c r="E35" s="29"/>
      <c r="F35" s="30">
        <v>0.03</v>
      </c>
      <c r="G35" s="80" t="s">
        <v>220</v>
      </c>
      <c r="H35" s="34">
        <v>1938</v>
      </c>
      <c r="I35" s="31">
        <v>1</v>
      </c>
      <c r="J35" s="29"/>
      <c r="K35" s="32">
        <f t="shared" si="0"/>
        <v>0.03</v>
      </c>
      <c r="L35" s="32">
        <v>0.15</v>
      </c>
      <c r="M35" s="32">
        <v>0.45</v>
      </c>
    </row>
    <row r="36" spans="1:13" x14ac:dyDescent="0.25">
      <c r="A36" s="26">
        <f t="shared" si="1"/>
        <v>27</v>
      </c>
      <c r="B36" s="29"/>
      <c r="C36" s="27"/>
      <c r="D36" s="28">
        <f t="shared" si="2"/>
        <v>836</v>
      </c>
      <c r="E36" s="29"/>
      <c r="F36" s="30">
        <v>0.03</v>
      </c>
      <c r="G36" s="84" t="s">
        <v>221</v>
      </c>
      <c r="H36" s="34">
        <v>1938</v>
      </c>
      <c r="I36" s="31">
        <v>1</v>
      </c>
      <c r="J36" s="29"/>
      <c r="K36" s="32">
        <f t="shared" si="0"/>
        <v>0.03</v>
      </c>
      <c r="L36" s="32">
        <v>0.1</v>
      </c>
      <c r="M36" s="32">
        <v>0.35</v>
      </c>
    </row>
    <row r="37" spans="1:13" x14ac:dyDescent="0.25">
      <c r="A37" s="26">
        <f t="shared" si="1"/>
        <v>28</v>
      </c>
      <c r="B37" s="29"/>
      <c r="C37" s="27"/>
      <c r="D37" s="28">
        <f t="shared" si="2"/>
        <v>837</v>
      </c>
      <c r="E37" s="29"/>
      <c r="F37" s="30">
        <v>0.03</v>
      </c>
      <c r="G37" s="84" t="s">
        <v>222</v>
      </c>
      <c r="H37" s="34">
        <v>1938</v>
      </c>
      <c r="I37" s="31">
        <v>1</v>
      </c>
      <c r="J37" s="29"/>
      <c r="K37" s="32">
        <f t="shared" si="0"/>
        <v>0.03</v>
      </c>
      <c r="L37" s="32">
        <v>0.1</v>
      </c>
      <c r="M37" s="32">
        <v>0.3</v>
      </c>
    </row>
    <row r="38" spans="1:13" x14ac:dyDescent="0.25">
      <c r="A38" s="26">
        <f t="shared" si="1"/>
        <v>29</v>
      </c>
      <c r="B38" s="29"/>
      <c r="C38" s="27"/>
      <c r="D38" s="28">
        <f t="shared" si="2"/>
        <v>838</v>
      </c>
      <c r="E38" s="29"/>
      <c r="F38" s="30">
        <v>0.03</v>
      </c>
      <c r="G38" s="27" t="s">
        <v>223</v>
      </c>
      <c r="H38" s="34">
        <v>1938</v>
      </c>
      <c r="I38" s="31">
        <v>1</v>
      </c>
      <c r="J38" s="29"/>
      <c r="K38" s="32">
        <f t="shared" si="0"/>
        <v>0.03</v>
      </c>
      <c r="L38" s="32">
        <v>0.1</v>
      </c>
      <c r="M38" s="32">
        <v>0.4</v>
      </c>
    </row>
    <row r="39" spans="1:13" x14ac:dyDescent="0.25">
      <c r="A39" s="26">
        <f t="shared" si="1"/>
        <v>30</v>
      </c>
      <c r="B39" s="29"/>
      <c r="C39" s="27"/>
      <c r="D39" s="28">
        <f t="shared" si="2"/>
        <v>839</v>
      </c>
      <c r="E39" s="29"/>
      <c r="F39" s="30">
        <v>0.01</v>
      </c>
      <c r="G39" s="27" t="s">
        <v>224</v>
      </c>
      <c r="H39" s="34">
        <v>1939</v>
      </c>
      <c r="I39" s="31">
        <v>1</v>
      </c>
      <c r="J39" s="29"/>
      <c r="K39" s="32">
        <f t="shared" si="0"/>
        <v>0.01</v>
      </c>
      <c r="L39" s="32">
        <v>0.15</v>
      </c>
      <c r="M39" s="32">
        <v>0.3</v>
      </c>
    </row>
    <row r="40" spans="1:13" x14ac:dyDescent="0.25">
      <c r="A40" s="26">
        <f t="shared" si="1"/>
        <v>31</v>
      </c>
      <c r="B40" s="29"/>
      <c r="C40" s="27"/>
      <c r="D40" s="28">
        <f t="shared" si="2"/>
        <v>840</v>
      </c>
      <c r="E40" s="29"/>
      <c r="F40" s="30">
        <v>1.4999999999999999E-2</v>
      </c>
      <c r="G40" s="27" t="s">
        <v>224</v>
      </c>
      <c r="H40" s="34">
        <v>1939</v>
      </c>
      <c r="I40" s="31">
        <v>1</v>
      </c>
      <c r="J40" s="29"/>
      <c r="K40" s="32">
        <f t="shared" si="0"/>
        <v>1.4999999999999999E-2</v>
      </c>
      <c r="L40" s="32">
        <v>0.15</v>
      </c>
      <c r="M40" s="32">
        <v>0.3</v>
      </c>
    </row>
    <row r="41" spans="1:13" x14ac:dyDescent="0.25">
      <c r="A41" s="26">
        <f t="shared" si="1"/>
        <v>32</v>
      </c>
      <c r="B41" s="29"/>
      <c r="C41" s="27"/>
      <c r="D41" s="28">
        <f t="shared" si="2"/>
        <v>841</v>
      </c>
      <c r="E41" s="29"/>
      <c r="F41" s="30">
        <v>0.02</v>
      </c>
      <c r="G41" s="27" t="s">
        <v>224</v>
      </c>
      <c r="H41" s="34">
        <v>1939</v>
      </c>
      <c r="I41" s="31">
        <v>1</v>
      </c>
      <c r="J41" s="29"/>
      <c r="K41" s="32">
        <f t="shared" si="0"/>
        <v>0.02</v>
      </c>
      <c r="L41" s="32">
        <v>0.2</v>
      </c>
      <c r="M41" s="32">
        <v>0.4</v>
      </c>
    </row>
    <row r="42" spans="1:13" x14ac:dyDescent="0.25">
      <c r="A42" s="26">
        <f t="shared" si="1"/>
        <v>33</v>
      </c>
      <c r="B42" s="29"/>
      <c r="C42" s="27"/>
      <c r="D42" s="28">
        <f t="shared" si="2"/>
        <v>842</v>
      </c>
      <c r="E42" s="29"/>
      <c r="F42" s="30">
        <v>0.03</v>
      </c>
      <c r="G42" s="27" t="s">
        <v>224</v>
      </c>
      <c r="H42" s="34">
        <v>1939</v>
      </c>
      <c r="I42" s="31">
        <v>1</v>
      </c>
      <c r="J42" s="29"/>
      <c r="K42" s="32">
        <f t="shared" si="0"/>
        <v>0.03</v>
      </c>
      <c r="L42" s="32">
        <v>0.25</v>
      </c>
      <c r="M42" s="32">
        <v>0.5</v>
      </c>
    </row>
    <row r="43" spans="1:13" x14ac:dyDescent="0.25">
      <c r="A43" s="26">
        <f t="shared" si="1"/>
        <v>34</v>
      </c>
      <c r="B43" s="29"/>
      <c r="C43" s="27"/>
      <c r="D43" s="28">
        <f t="shared" si="2"/>
        <v>843</v>
      </c>
      <c r="E43" s="29"/>
      <c r="F43" s="30">
        <v>0.04</v>
      </c>
      <c r="G43" s="27" t="s">
        <v>224</v>
      </c>
      <c r="H43" s="34">
        <v>1939</v>
      </c>
      <c r="I43" s="31">
        <v>1</v>
      </c>
      <c r="J43" s="29"/>
      <c r="K43" s="32">
        <f t="shared" si="0"/>
        <v>0.04</v>
      </c>
      <c r="L43" s="32">
        <v>4</v>
      </c>
      <c r="M43" s="32">
        <v>7.5</v>
      </c>
    </row>
    <row r="44" spans="1:13" x14ac:dyDescent="0.25">
      <c r="A44" s="26">
        <f t="shared" si="1"/>
        <v>35</v>
      </c>
      <c r="B44" s="29"/>
      <c r="C44" s="27"/>
      <c r="D44" s="28">
        <f t="shared" si="2"/>
        <v>844</v>
      </c>
      <c r="E44" s="29"/>
      <c r="F44" s="30">
        <v>4.4999999999999998E-2</v>
      </c>
      <c r="G44" s="27" t="s">
        <v>224</v>
      </c>
      <c r="H44" s="34">
        <v>1939</v>
      </c>
      <c r="I44" s="31">
        <v>1</v>
      </c>
      <c r="J44" s="29"/>
      <c r="K44" s="32">
        <f t="shared" si="0"/>
        <v>4.4999999999999998E-2</v>
      </c>
      <c r="L44" s="32">
        <v>0.5</v>
      </c>
      <c r="M44" s="32">
        <v>0.7</v>
      </c>
    </row>
    <row r="45" spans="1:13" x14ac:dyDescent="0.25">
      <c r="A45" s="26">
        <f t="shared" si="1"/>
        <v>36</v>
      </c>
      <c r="B45" s="29"/>
      <c r="C45" s="27"/>
      <c r="D45" s="28">
        <f t="shared" si="2"/>
        <v>845</v>
      </c>
      <c r="E45" s="29"/>
      <c r="F45" s="30">
        <v>0.05</v>
      </c>
      <c r="G45" s="27" t="s">
        <v>224</v>
      </c>
      <c r="H45" s="34">
        <v>1939</v>
      </c>
      <c r="I45" s="31">
        <v>1</v>
      </c>
      <c r="J45" s="29"/>
      <c r="K45" s="32">
        <f t="shared" si="0"/>
        <v>0.05</v>
      </c>
      <c r="L45" s="32">
        <v>3</v>
      </c>
      <c r="M45" s="32">
        <v>5</v>
      </c>
    </row>
    <row r="46" spans="1:13" x14ac:dyDescent="0.25">
      <c r="A46" s="26">
        <f t="shared" si="1"/>
        <v>37</v>
      </c>
      <c r="B46" s="29"/>
      <c r="C46" s="27"/>
      <c r="D46" s="28">
        <f t="shared" si="2"/>
        <v>846</v>
      </c>
      <c r="E46" s="29"/>
      <c r="F46" s="30">
        <v>0.06</v>
      </c>
      <c r="G46" s="27" t="s">
        <v>224</v>
      </c>
      <c r="H46" s="34">
        <v>1939</v>
      </c>
      <c r="I46" s="31">
        <v>1</v>
      </c>
      <c r="J46" s="29"/>
      <c r="K46" s="32">
        <f t="shared" si="0"/>
        <v>0.06</v>
      </c>
      <c r="L46" s="32">
        <v>0.55000000000000004</v>
      </c>
      <c r="M46" s="32">
        <v>1.1000000000000001</v>
      </c>
    </row>
    <row r="47" spans="1:13" x14ac:dyDescent="0.25">
      <c r="A47" s="26">
        <f t="shared" si="1"/>
        <v>38</v>
      </c>
      <c r="B47" s="29"/>
      <c r="C47" s="27"/>
      <c r="D47" s="28">
        <f t="shared" si="2"/>
        <v>847</v>
      </c>
      <c r="E47" s="29"/>
      <c r="F47" s="30">
        <v>0.1</v>
      </c>
      <c r="G47" s="27" t="s">
        <v>224</v>
      </c>
      <c r="H47" s="34">
        <v>1939</v>
      </c>
      <c r="I47" s="31">
        <v>1</v>
      </c>
      <c r="J47" s="29"/>
      <c r="K47" s="32">
        <f t="shared" si="0"/>
        <v>0.1</v>
      </c>
      <c r="L47" s="32">
        <v>5</v>
      </c>
      <c r="M47" s="32">
        <v>11</v>
      </c>
    </row>
    <row r="48" spans="1:13" x14ac:dyDescent="0.25">
      <c r="A48" s="26">
        <f t="shared" si="1"/>
        <v>39</v>
      </c>
      <c r="B48" s="29"/>
      <c r="C48" s="27"/>
      <c r="D48" s="28">
        <f t="shared" si="2"/>
        <v>848</v>
      </c>
      <c r="E48" s="29"/>
      <c r="F48" s="30">
        <v>0.01</v>
      </c>
      <c r="G48" s="27" t="s">
        <v>224</v>
      </c>
      <c r="H48" s="34">
        <v>1939</v>
      </c>
      <c r="I48" s="31">
        <v>1</v>
      </c>
      <c r="J48" s="29"/>
      <c r="K48" s="32">
        <f t="shared" si="0"/>
        <v>0.01</v>
      </c>
      <c r="L48" s="32">
        <v>0.5</v>
      </c>
      <c r="M48" s="32">
        <v>0.85</v>
      </c>
    </row>
    <row r="49" spans="1:13" x14ac:dyDescent="0.25">
      <c r="A49" s="26">
        <f t="shared" si="1"/>
        <v>40</v>
      </c>
      <c r="B49" s="29"/>
      <c r="C49" s="27"/>
      <c r="D49" s="28">
        <f t="shared" si="2"/>
        <v>849</v>
      </c>
      <c r="E49" s="29"/>
      <c r="F49" s="30">
        <v>1.4999999999999999E-2</v>
      </c>
      <c r="G49" s="27" t="s">
        <v>224</v>
      </c>
      <c r="H49" s="34">
        <v>1939</v>
      </c>
      <c r="I49" s="31">
        <v>1</v>
      </c>
      <c r="J49" s="29"/>
      <c r="K49" s="32">
        <f t="shared" si="0"/>
        <v>1.4999999999999999E-2</v>
      </c>
      <c r="L49" s="32">
        <v>0.75</v>
      </c>
      <c r="M49" s="32">
        <v>1.25</v>
      </c>
    </row>
    <row r="50" spans="1:13" x14ac:dyDescent="0.25">
      <c r="A50" s="26">
        <f t="shared" si="1"/>
        <v>41</v>
      </c>
      <c r="B50" s="29"/>
      <c r="C50" s="27"/>
      <c r="D50" s="28">
        <f t="shared" si="2"/>
        <v>850</v>
      </c>
      <c r="E50" s="29"/>
      <c r="F50" s="30">
        <v>0.02</v>
      </c>
      <c r="G50" s="27" t="s">
        <v>224</v>
      </c>
      <c r="H50" s="34">
        <v>1939</v>
      </c>
      <c r="I50" s="31">
        <v>1</v>
      </c>
      <c r="J50" s="29"/>
      <c r="K50" s="32">
        <f t="shared" si="0"/>
        <v>0.02</v>
      </c>
      <c r="L50" s="32">
        <v>1.25</v>
      </c>
      <c r="M50" s="32">
        <v>2.5</v>
      </c>
    </row>
    <row r="51" spans="1:13" x14ac:dyDescent="0.25">
      <c r="A51" s="26">
        <f t="shared" si="1"/>
        <v>42</v>
      </c>
      <c r="B51" s="29"/>
      <c r="C51" s="27"/>
      <c r="D51" s="28">
        <f t="shared" si="2"/>
        <v>851</v>
      </c>
      <c r="E51" s="29"/>
      <c r="F51" s="30">
        <v>0.03</v>
      </c>
      <c r="G51" s="27" t="s">
        <v>224</v>
      </c>
      <c r="H51" s="34">
        <v>1939</v>
      </c>
      <c r="I51" s="31">
        <v>1</v>
      </c>
      <c r="J51" s="29"/>
      <c r="K51" s="32">
        <f t="shared" si="0"/>
        <v>0.03</v>
      </c>
      <c r="L51" s="32">
        <v>1.25</v>
      </c>
      <c r="M51" s="32">
        <v>2.5</v>
      </c>
    </row>
    <row r="52" spans="1:13" x14ac:dyDescent="0.25">
      <c r="A52" s="26">
        <f t="shared" si="1"/>
        <v>43</v>
      </c>
      <c r="B52" s="29"/>
      <c r="C52" s="27"/>
      <c r="D52" s="28">
        <f t="shared" si="2"/>
        <v>852</v>
      </c>
      <c r="E52" s="29"/>
      <c r="F52" s="30">
        <v>0.03</v>
      </c>
      <c r="G52" s="27" t="s">
        <v>225</v>
      </c>
      <c r="H52" s="34">
        <v>1939</v>
      </c>
      <c r="I52" s="31">
        <v>1</v>
      </c>
      <c r="J52" s="29"/>
      <c r="K52" s="32">
        <f t="shared" si="0"/>
        <v>0.03</v>
      </c>
      <c r="L52" s="32">
        <v>0.1</v>
      </c>
      <c r="M52" s="32">
        <v>0.3</v>
      </c>
    </row>
    <row r="53" spans="1:13" x14ac:dyDescent="0.25">
      <c r="A53" s="26">
        <f t="shared" si="1"/>
        <v>44</v>
      </c>
      <c r="B53" s="29"/>
      <c r="C53" s="27"/>
      <c r="D53" s="28">
        <f t="shared" si="2"/>
        <v>853</v>
      </c>
      <c r="E53" s="29"/>
      <c r="F53" s="30">
        <v>0.03</v>
      </c>
      <c r="G53" s="27" t="s">
        <v>226</v>
      </c>
      <c r="H53" s="34">
        <v>1939</v>
      </c>
      <c r="I53" s="31">
        <v>1</v>
      </c>
      <c r="J53" s="29"/>
      <c r="K53" s="32">
        <f t="shared" si="0"/>
        <v>0.03</v>
      </c>
      <c r="L53" s="32">
        <v>0.1</v>
      </c>
      <c r="M53" s="32">
        <v>0.3</v>
      </c>
    </row>
    <row r="54" spans="1:13" x14ac:dyDescent="0.25">
      <c r="A54" s="26">
        <f t="shared" si="1"/>
        <v>45</v>
      </c>
      <c r="B54" s="29"/>
      <c r="C54" s="27"/>
      <c r="D54" s="28">
        <f t="shared" si="2"/>
        <v>854</v>
      </c>
      <c r="E54" s="29"/>
      <c r="F54" s="30">
        <v>0.03</v>
      </c>
      <c r="G54" s="80" t="s">
        <v>227</v>
      </c>
      <c r="H54" s="34">
        <v>1939</v>
      </c>
      <c r="I54" s="31">
        <v>1</v>
      </c>
      <c r="J54" s="29"/>
      <c r="K54" s="32">
        <f t="shared" si="0"/>
        <v>0.03</v>
      </c>
      <c r="L54" s="32">
        <v>0.1</v>
      </c>
      <c r="M54" s="32">
        <v>0.6</v>
      </c>
    </row>
    <row r="55" spans="1:13" x14ac:dyDescent="0.25">
      <c r="A55" s="26">
        <f t="shared" si="1"/>
        <v>46</v>
      </c>
      <c r="B55" s="29"/>
      <c r="C55" s="27"/>
      <c r="D55" s="28">
        <f t="shared" si="2"/>
        <v>855</v>
      </c>
      <c r="E55" s="29"/>
      <c r="F55" s="30">
        <v>0.03</v>
      </c>
      <c r="G55" s="27" t="s">
        <v>228</v>
      </c>
      <c r="H55" s="34">
        <v>1939</v>
      </c>
      <c r="I55" s="31">
        <v>1</v>
      </c>
      <c r="J55" s="29"/>
      <c r="K55" s="32">
        <f t="shared" si="0"/>
        <v>0.03</v>
      </c>
      <c r="L55" s="32">
        <v>0.1</v>
      </c>
      <c r="M55" s="32">
        <v>1.75</v>
      </c>
    </row>
    <row r="56" spans="1:13" x14ac:dyDescent="0.25">
      <c r="A56" s="26">
        <f t="shared" si="1"/>
        <v>47</v>
      </c>
      <c r="B56" s="29"/>
      <c r="C56" s="27"/>
      <c r="D56" s="28">
        <f t="shared" si="2"/>
        <v>856</v>
      </c>
      <c r="E56" s="29"/>
      <c r="F56" s="30">
        <v>0.03</v>
      </c>
      <c r="G56" s="27" t="s">
        <v>229</v>
      </c>
      <c r="H56" s="34">
        <v>1939</v>
      </c>
      <c r="I56" s="31">
        <v>1</v>
      </c>
      <c r="J56" s="29"/>
      <c r="K56" s="32">
        <f t="shared" si="0"/>
        <v>0.03</v>
      </c>
      <c r="L56" s="32">
        <v>0.1</v>
      </c>
      <c r="M56" s="32">
        <v>0.4</v>
      </c>
    </row>
    <row r="57" spans="1:13" x14ac:dyDescent="0.25">
      <c r="A57" s="26">
        <f t="shared" si="1"/>
        <v>48</v>
      </c>
      <c r="B57" s="29"/>
      <c r="C57" s="27"/>
      <c r="D57" s="28">
        <f t="shared" si="2"/>
        <v>857</v>
      </c>
      <c r="E57" s="29"/>
      <c r="F57" s="30">
        <v>0.03</v>
      </c>
      <c r="G57" s="27" t="s">
        <v>230</v>
      </c>
      <c r="H57" s="34">
        <v>1939</v>
      </c>
      <c r="I57" s="31">
        <v>1</v>
      </c>
      <c r="J57" s="29"/>
      <c r="K57" s="32">
        <f t="shared" si="0"/>
        <v>0.03</v>
      </c>
      <c r="L57" s="32">
        <v>0.1</v>
      </c>
      <c r="M57" s="32">
        <v>0.25</v>
      </c>
    </row>
    <row r="58" spans="1:13" x14ac:dyDescent="0.25">
      <c r="A58" s="26">
        <f t="shared" si="1"/>
        <v>49</v>
      </c>
      <c r="B58" s="29"/>
      <c r="C58" s="27"/>
      <c r="D58" s="28">
        <f t="shared" si="2"/>
        <v>858</v>
      </c>
      <c r="E58" s="29"/>
      <c r="F58" s="30">
        <v>0.03</v>
      </c>
      <c r="G58" s="80" t="s">
        <v>231</v>
      </c>
      <c r="H58" s="34">
        <v>1939</v>
      </c>
      <c r="I58" s="31">
        <v>1</v>
      </c>
      <c r="J58" s="29"/>
      <c r="K58" s="32">
        <f t="shared" si="0"/>
        <v>0.03</v>
      </c>
      <c r="L58" s="32">
        <v>0.1</v>
      </c>
      <c r="M58" s="32">
        <v>0.35</v>
      </c>
    </row>
    <row r="59" spans="1:13" x14ac:dyDescent="0.25">
      <c r="A59" s="26">
        <f t="shared" si="1"/>
        <v>50</v>
      </c>
      <c r="B59" s="29"/>
      <c r="C59" s="27"/>
      <c r="D59" s="28">
        <f t="shared" si="2"/>
        <v>859</v>
      </c>
      <c r="E59" s="29"/>
      <c r="F59" s="30">
        <v>0.01</v>
      </c>
      <c r="G59" s="27" t="s">
        <v>232</v>
      </c>
      <c r="H59" s="34">
        <v>1940</v>
      </c>
      <c r="I59" s="31">
        <v>1</v>
      </c>
      <c r="J59" s="29"/>
      <c r="K59" s="32">
        <f t="shared" si="0"/>
        <v>0.01</v>
      </c>
      <c r="L59" s="32">
        <v>0.05</v>
      </c>
      <c r="M59" s="32">
        <v>0.25</v>
      </c>
    </row>
    <row r="60" spans="1:13" x14ac:dyDescent="0.25">
      <c r="A60" s="26">
        <f t="shared" si="1"/>
        <v>51</v>
      </c>
      <c r="B60" s="29"/>
      <c r="C60" s="27"/>
      <c r="D60" s="28">
        <f t="shared" si="2"/>
        <v>860</v>
      </c>
      <c r="E60" s="29"/>
      <c r="F60" s="30">
        <v>0.02</v>
      </c>
      <c r="G60" s="27" t="s">
        <v>232</v>
      </c>
      <c r="H60" s="34">
        <v>1940</v>
      </c>
      <c r="I60" s="31">
        <v>1</v>
      </c>
      <c r="J60" s="29"/>
      <c r="K60" s="32">
        <f t="shared" si="0"/>
        <v>0.02</v>
      </c>
      <c r="L60" s="32">
        <v>0.05</v>
      </c>
      <c r="M60" s="32">
        <v>0.25</v>
      </c>
    </row>
    <row r="61" spans="1:13" x14ac:dyDescent="0.25">
      <c r="A61" s="26">
        <f t="shared" si="1"/>
        <v>52</v>
      </c>
      <c r="B61" s="29"/>
      <c r="C61" s="27"/>
      <c r="D61" s="28">
        <f t="shared" si="2"/>
        <v>861</v>
      </c>
      <c r="E61" s="29"/>
      <c r="F61" s="30">
        <v>0.03</v>
      </c>
      <c r="G61" s="27" t="s">
        <v>232</v>
      </c>
      <c r="H61" s="34">
        <v>1940</v>
      </c>
      <c r="I61" s="31">
        <v>1</v>
      </c>
      <c r="J61" s="29"/>
      <c r="K61" s="32">
        <f t="shared" si="0"/>
        <v>0.03</v>
      </c>
      <c r="L61" s="32">
        <v>0.05</v>
      </c>
      <c r="M61" s="32">
        <v>0.25</v>
      </c>
    </row>
    <row r="62" spans="1:13" x14ac:dyDescent="0.25">
      <c r="A62" s="26">
        <f t="shared" si="1"/>
        <v>53</v>
      </c>
      <c r="B62" s="29"/>
      <c r="C62" s="27"/>
      <c r="D62" s="28">
        <f t="shared" si="2"/>
        <v>862</v>
      </c>
      <c r="E62" s="29"/>
      <c r="F62" s="30">
        <v>0.05</v>
      </c>
      <c r="G62" s="27" t="s">
        <v>232</v>
      </c>
      <c r="H62" s="34">
        <v>1940</v>
      </c>
      <c r="I62" s="31">
        <v>1</v>
      </c>
      <c r="J62" s="29"/>
      <c r="K62" s="32">
        <f t="shared" si="0"/>
        <v>0.05</v>
      </c>
      <c r="L62" s="32">
        <v>0.1</v>
      </c>
      <c r="M62" s="32">
        <v>0.35</v>
      </c>
    </row>
    <row r="63" spans="1:13" x14ac:dyDescent="0.25">
      <c r="A63" s="26">
        <f t="shared" si="1"/>
        <v>54</v>
      </c>
      <c r="B63" s="29"/>
      <c r="C63" s="27"/>
      <c r="D63" s="28">
        <f t="shared" si="2"/>
        <v>863</v>
      </c>
      <c r="E63" s="29"/>
      <c r="F63" s="30">
        <v>0.1</v>
      </c>
      <c r="G63" s="27" t="s">
        <v>232</v>
      </c>
      <c r="H63" s="34">
        <v>1940</v>
      </c>
      <c r="I63" s="31">
        <v>1</v>
      </c>
      <c r="J63" s="29"/>
      <c r="K63" s="32">
        <f t="shared" si="0"/>
        <v>0.1</v>
      </c>
      <c r="L63" s="32">
        <v>0.55000000000000004</v>
      </c>
      <c r="M63" s="32">
        <v>1.75</v>
      </c>
    </row>
    <row r="64" spans="1:13" x14ac:dyDescent="0.25">
      <c r="A64" s="26">
        <f t="shared" si="1"/>
        <v>55</v>
      </c>
      <c r="B64" s="29"/>
      <c r="C64" s="27"/>
      <c r="D64" s="28">
        <f t="shared" si="2"/>
        <v>864</v>
      </c>
      <c r="E64" s="29"/>
      <c r="F64" s="30">
        <v>0.01</v>
      </c>
      <c r="G64" s="80" t="s">
        <v>233</v>
      </c>
      <c r="H64" s="34">
        <v>1940</v>
      </c>
      <c r="I64" s="31">
        <v>1</v>
      </c>
      <c r="J64" s="29"/>
      <c r="K64" s="32">
        <f t="shared" si="0"/>
        <v>0.01</v>
      </c>
      <c r="L64" s="32">
        <v>0.05</v>
      </c>
      <c r="M64" s="32">
        <v>0.25</v>
      </c>
    </row>
    <row r="65" spans="1:13" x14ac:dyDescent="0.25">
      <c r="A65" s="26">
        <f t="shared" si="1"/>
        <v>56</v>
      </c>
      <c r="B65" s="29"/>
      <c r="C65" s="27"/>
      <c r="D65" s="28">
        <f t="shared" si="2"/>
        <v>865</v>
      </c>
      <c r="E65" s="29"/>
      <c r="F65" s="30">
        <v>0.02</v>
      </c>
      <c r="G65" s="80" t="s">
        <v>233</v>
      </c>
      <c r="H65" s="34">
        <v>1940</v>
      </c>
      <c r="I65" s="31">
        <v>1</v>
      </c>
      <c r="J65" s="29"/>
      <c r="K65" s="32">
        <f t="shared" si="0"/>
        <v>0.02</v>
      </c>
      <c r="L65" s="32">
        <v>0.05</v>
      </c>
      <c r="M65" s="32">
        <v>0.25</v>
      </c>
    </row>
    <row r="66" spans="1:13" x14ac:dyDescent="0.25">
      <c r="A66" s="26">
        <f t="shared" si="1"/>
        <v>57</v>
      </c>
      <c r="B66" s="29"/>
      <c r="C66" s="27"/>
      <c r="D66" s="28">
        <f t="shared" si="2"/>
        <v>866</v>
      </c>
      <c r="E66" s="29"/>
      <c r="F66" s="30">
        <v>0.03</v>
      </c>
      <c r="G66" s="80" t="s">
        <v>233</v>
      </c>
      <c r="H66" s="34">
        <v>1940</v>
      </c>
      <c r="I66" s="31">
        <v>1</v>
      </c>
      <c r="J66" s="29"/>
      <c r="K66" s="32">
        <f t="shared" si="0"/>
        <v>0.03</v>
      </c>
      <c r="L66" s="32">
        <v>0.05</v>
      </c>
      <c r="M66" s="32">
        <v>0.25</v>
      </c>
    </row>
    <row r="67" spans="1:13" x14ac:dyDescent="0.25">
      <c r="A67" s="26">
        <f t="shared" si="1"/>
        <v>58</v>
      </c>
      <c r="B67" s="29"/>
      <c r="C67" s="27"/>
      <c r="D67" s="28">
        <f t="shared" si="2"/>
        <v>867</v>
      </c>
      <c r="E67" s="29"/>
      <c r="F67" s="30">
        <v>0.05</v>
      </c>
      <c r="G67" s="80" t="s">
        <v>233</v>
      </c>
      <c r="H67" s="34">
        <v>1940</v>
      </c>
      <c r="I67" s="31">
        <v>1</v>
      </c>
      <c r="J67" s="29"/>
      <c r="K67" s="32">
        <f t="shared" si="0"/>
        <v>0.05</v>
      </c>
      <c r="L67" s="32">
        <v>0.1</v>
      </c>
      <c r="M67" s="32">
        <v>0.5</v>
      </c>
    </row>
    <row r="68" spans="1:13" x14ac:dyDescent="0.25">
      <c r="A68" s="26">
        <f t="shared" si="1"/>
        <v>59</v>
      </c>
      <c r="B68" s="29"/>
      <c r="C68" s="27"/>
      <c r="D68" s="28">
        <f t="shared" si="2"/>
        <v>868</v>
      </c>
      <c r="E68" s="29"/>
      <c r="F68" s="30">
        <v>0.1</v>
      </c>
      <c r="G68" s="80" t="s">
        <v>233</v>
      </c>
      <c r="H68" s="34">
        <v>1940</v>
      </c>
      <c r="I68" s="31">
        <v>1</v>
      </c>
      <c r="J68" s="29"/>
      <c r="K68" s="32">
        <f t="shared" si="0"/>
        <v>0.1</v>
      </c>
      <c r="L68" s="32">
        <v>0.6</v>
      </c>
      <c r="M68" s="32">
        <v>1.75</v>
      </c>
    </row>
    <row r="69" spans="1:13" x14ac:dyDescent="0.25">
      <c r="A69" s="26">
        <f t="shared" si="1"/>
        <v>60</v>
      </c>
      <c r="B69" s="29"/>
      <c r="C69" s="27"/>
      <c r="D69" s="28">
        <f t="shared" si="2"/>
        <v>869</v>
      </c>
      <c r="E69" s="29"/>
      <c r="F69" s="30">
        <v>0.01</v>
      </c>
      <c r="G69" s="80" t="s">
        <v>234</v>
      </c>
      <c r="H69" s="34">
        <v>1940</v>
      </c>
      <c r="I69" s="31">
        <v>1</v>
      </c>
      <c r="J69" s="29"/>
      <c r="K69" s="32">
        <f t="shared" si="0"/>
        <v>0.01</v>
      </c>
      <c r="L69" s="32">
        <v>0.05</v>
      </c>
      <c r="M69" s="32">
        <v>0.25</v>
      </c>
    </row>
    <row r="70" spans="1:13" x14ac:dyDescent="0.25">
      <c r="A70" s="26">
        <f t="shared" si="1"/>
        <v>61</v>
      </c>
      <c r="B70" s="29"/>
      <c r="C70" s="27"/>
      <c r="D70" s="28">
        <f t="shared" si="2"/>
        <v>870</v>
      </c>
      <c r="E70" s="29"/>
      <c r="F70" s="30">
        <v>0.02</v>
      </c>
      <c r="G70" s="80" t="s">
        <v>234</v>
      </c>
      <c r="H70" s="34">
        <v>1940</v>
      </c>
      <c r="I70" s="31">
        <v>1</v>
      </c>
      <c r="J70" s="27"/>
      <c r="K70" s="32">
        <f t="shared" si="0"/>
        <v>0.02</v>
      </c>
      <c r="L70" s="32">
        <v>0.05</v>
      </c>
      <c r="M70" s="32">
        <v>0.25</v>
      </c>
    </row>
    <row r="71" spans="1:13" x14ac:dyDescent="0.25">
      <c r="A71" s="26">
        <f t="shared" si="1"/>
        <v>62</v>
      </c>
      <c r="B71" s="29"/>
      <c r="C71" s="27"/>
      <c r="D71" s="28">
        <f t="shared" si="2"/>
        <v>871</v>
      </c>
      <c r="E71" s="29"/>
      <c r="F71" s="30">
        <v>0.03</v>
      </c>
      <c r="G71" s="80" t="s">
        <v>234</v>
      </c>
      <c r="H71" s="34">
        <v>1940</v>
      </c>
      <c r="I71" s="31">
        <v>1</v>
      </c>
      <c r="J71" s="29"/>
      <c r="K71" s="32">
        <f t="shared" si="0"/>
        <v>0.03</v>
      </c>
      <c r="L71" s="32">
        <v>0.05</v>
      </c>
      <c r="M71" s="32">
        <v>0.25</v>
      </c>
    </row>
    <row r="72" spans="1:13" x14ac:dyDescent="0.25">
      <c r="A72" s="26">
        <f t="shared" si="1"/>
        <v>63</v>
      </c>
      <c r="B72" s="29"/>
      <c r="C72" s="27"/>
      <c r="D72" s="28">
        <f t="shared" si="2"/>
        <v>872</v>
      </c>
      <c r="E72" s="29"/>
      <c r="F72" s="30">
        <v>0.05</v>
      </c>
      <c r="G72" s="80" t="s">
        <v>234</v>
      </c>
      <c r="H72" s="34">
        <v>1940</v>
      </c>
      <c r="I72" s="31">
        <v>1</v>
      </c>
      <c r="J72" s="29"/>
      <c r="K72" s="32">
        <f t="shared" si="0"/>
        <v>0.05</v>
      </c>
      <c r="L72" s="32">
        <v>0.15</v>
      </c>
      <c r="M72" s="32">
        <v>0.5</v>
      </c>
    </row>
    <row r="73" spans="1:13" x14ac:dyDescent="0.25">
      <c r="A73" s="26">
        <f t="shared" si="1"/>
        <v>64</v>
      </c>
      <c r="B73" s="27" t="s">
        <v>30</v>
      </c>
      <c r="C73" s="27"/>
      <c r="D73" s="28">
        <f t="shared" si="2"/>
        <v>873</v>
      </c>
      <c r="E73" s="29"/>
      <c r="F73" s="30">
        <v>0.1</v>
      </c>
      <c r="G73" s="80" t="s">
        <v>234</v>
      </c>
      <c r="H73" s="34">
        <v>1940</v>
      </c>
      <c r="I73" s="31">
        <v>1</v>
      </c>
      <c r="J73" s="29"/>
      <c r="K73" s="32">
        <f t="shared" si="0"/>
        <v>0.1</v>
      </c>
      <c r="L73" s="32">
        <v>0.45</v>
      </c>
      <c r="M73" s="32">
        <v>2.25</v>
      </c>
    </row>
    <row r="74" spans="1:13" x14ac:dyDescent="0.25">
      <c r="A74" s="26">
        <f t="shared" si="1"/>
        <v>65</v>
      </c>
      <c r="B74" s="29"/>
      <c r="C74" s="27"/>
      <c r="D74" s="28">
        <f t="shared" si="2"/>
        <v>874</v>
      </c>
      <c r="E74" s="29"/>
      <c r="F74" s="30">
        <v>0.01</v>
      </c>
      <c r="G74" s="80" t="s">
        <v>235</v>
      </c>
      <c r="H74" s="34">
        <v>1940</v>
      </c>
      <c r="I74" s="31">
        <v>1</v>
      </c>
      <c r="J74" s="27"/>
      <c r="K74" s="32">
        <f t="shared" ref="K74:K82" si="3">IF(F74*I74&gt;0,F74*I74," ")</f>
        <v>0.01</v>
      </c>
      <c r="L74" s="32">
        <v>0.05</v>
      </c>
      <c r="M74" s="32">
        <v>0.25</v>
      </c>
    </row>
    <row r="75" spans="1:13" x14ac:dyDescent="0.25">
      <c r="A75" s="26">
        <f t="shared" ref="A75:A83" si="4">A74+1</f>
        <v>66</v>
      </c>
      <c r="B75" s="29"/>
      <c r="C75" s="27"/>
      <c r="D75" s="28">
        <f t="shared" si="2"/>
        <v>875</v>
      </c>
      <c r="E75" s="29"/>
      <c r="F75" s="30">
        <v>0.02</v>
      </c>
      <c r="G75" s="80" t="s">
        <v>235</v>
      </c>
      <c r="H75" s="34">
        <v>1940</v>
      </c>
      <c r="I75" s="31">
        <v>1</v>
      </c>
      <c r="J75" s="29"/>
      <c r="K75" s="32">
        <f t="shared" si="3"/>
        <v>0.02</v>
      </c>
      <c r="L75" s="32">
        <v>0.05</v>
      </c>
      <c r="M75" s="32">
        <v>0.25</v>
      </c>
    </row>
    <row r="76" spans="1:13" x14ac:dyDescent="0.25">
      <c r="A76" s="26">
        <f t="shared" si="4"/>
        <v>67</v>
      </c>
      <c r="B76" s="29"/>
      <c r="C76" s="27"/>
      <c r="D76" s="28">
        <f t="shared" ref="D76:D83" si="5">D75+1</f>
        <v>876</v>
      </c>
      <c r="E76" s="29"/>
      <c r="F76" s="30">
        <v>0.03</v>
      </c>
      <c r="G76" s="80" t="s">
        <v>235</v>
      </c>
      <c r="H76" s="34">
        <v>1940</v>
      </c>
      <c r="I76" s="31">
        <v>1</v>
      </c>
      <c r="J76" s="29"/>
      <c r="K76" s="32">
        <f t="shared" si="3"/>
        <v>0.03</v>
      </c>
      <c r="L76" s="32">
        <v>0.05</v>
      </c>
      <c r="M76" s="32">
        <v>0.25</v>
      </c>
    </row>
    <row r="77" spans="1:13" x14ac:dyDescent="0.25">
      <c r="A77" s="26">
        <f t="shared" si="4"/>
        <v>68</v>
      </c>
      <c r="B77" s="29"/>
      <c r="C77" s="27"/>
      <c r="D77" s="28">
        <f t="shared" si="5"/>
        <v>877</v>
      </c>
      <c r="E77" s="29"/>
      <c r="F77" s="30">
        <v>0.05</v>
      </c>
      <c r="G77" s="80" t="s">
        <v>235</v>
      </c>
      <c r="H77" s="34">
        <v>1940</v>
      </c>
      <c r="I77" s="31">
        <v>1</v>
      </c>
      <c r="J77" s="29"/>
      <c r="K77" s="32">
        <f t="shared" si="3"/>
        <v>0.05</v>
      </c>
      <c r="L77" s="32">
        <v>0.1</v>
      </c>
      <c r="M77" s="32">
        <v>0.5</v>
      </c>
    </row>
    <row r="78" spans="1:13" x14ac:dyDescent="0.25">
      <c r="A78" s="26">
        <f t="shared" si="4"/>
        <v>69</v>
      </c>
      <c r="B78" s="29"/>
      <c r="C78" s="27"/>
      <c r="D78" s="28">
        <f t="shared" si="5"/>
        <v>878</v>
      </c>
      <c r="E78" s="29"/>
      <c r="F78" s="30">
        <v>0.1</v>
      </c>
      <c r="G78" s="80" t="s">
        <v>235</v>
      </c>
      <c r="H78" s="34">
        <v>1940</v>
      </c>
      <c r="I78" s="31">
        <v>1</v>
      </c>
      <c r="J78" s="29"/>
      <c r="K78" s="32">
        <f t="shared" si="3"/>
        <v>0.1</v>
      </c>
      <c r="L78" s="32">
        <v>0.4</v>
      </c>
      <c r="M78" s="32">
        <v>1.5</v>
      </c>
    </row>
    <row r="79" spans="1:13" x14ac:dyDescent="0.25">
      <c r="A79" s="26">
        <f t="shared" si="4"/>
        <v>70</v>
      </c>
      <c r="B79" s="29"/>
      <c r="C79" s="27"/>
      <c r="D79" s="28">
        <f t="shared" si="5"/>
        <v>879</v>
      </c>
      <c r="E79" s="29"/>
      <c r="F79" s="30">
        <v>0.01</v>
      </c>
      <c r="G79" s="80" t="s">
        <v>236</v>
      </c>
      <c r="H79" s="34">
        <v>1940</v>
      </c>
      <c r="I79" s="31">
        <v>1</v>
      </c>
      <c r="J79" s="29"/>
      <c r="K79" s="32">
        <f t="shared" si="3"/>
        <v>0.01</v>
      </c>
      <c r="L79" s="32">
        <v>0.05</v>
      </c>
      <c r="M79" s="32">
        <v>0.25</v>
      </c>
    </row>
    <row r="80" spans="1:13" x14ac:dyDescent="0.25">
      <c r="A80" s="26">
        <f t="shared" si="4"/>
        <v>71</v>
      </c>
      <c r="B80" s="29"/>
      <c r="C80" s="27"/>
      <c r="D80" s="28">
        <f t="shared" si="5"/>
        <v>880</v>
      </c>
      <c r="E80" s="29"/>
      <c r="F80" s="30">
        <v>0.02</v>
      </c>
      <c r="G80" s="80" t="s">
        <v>236</v>
      </c>
      <c r="H80" s="34">
        <v>1940</v>
      </c>
      <c r="I80" s="31">
        <v>1</v>
      </c>
      <c r="J80" s="29"/>
      <c r="K80" s="32">
        <f t="shared" si="3"/>
        <v>0.02</v>
      </c>
      <c r="L80" s="32">
        <v>0.05</v>
      </c>
      <c r="M80" s="32">
        <v>0.25</v>
      </c>
    </row>
    <row r="81" spans="1:13" x14ac:dyDescent="0.25">
      <c r="A81" s="26">
        <f t="shared" si="4"/>
        <v>72</v>
      </c>
      <c r="B81" s="29"/>
      <c r="C81" s="27"/>
      <c r="D81" s="28">
        <f t="shared" si="5"/>
        <v>881</v>
      </c>
      <c r="E81" s="29"/>
      <c r="F81" s="30">
        <v>0.03</v>
      </c>
      <c r="G81" s="80" t="s">
        <v>236</v>
      </c>
      <c r="H81" s="34">
        <v>1940</v>
      </c>
      <c r="I81" s="31">
        <v>1</v>
      </c>
      <c r="J81" s="29"/>
      <c r="K81" s="32">
        <f t="shared" si="3"/>
        <v>0.03</v>
      </c>
      <c r="L81" s="32">
        <v>0.05</v>
      </c>
      <c r="M81" s="32">
        <v>0.25</v>
      </c>
    </row>
    <row r="82" spans="1:13" x14ac:dyDescent="0.25">
      <c r="A82" s="26">
        <f t="shared" si="4"/>
        <v>73</v>
      </c>
      <c r="B82" s="29"/>
      <c r="C82" s="27"/>
      <c r="D82" s="28">
        <f t="shared" si="5"/>
        <v>882</v>
      </c>
      <c r="E82" s="29"/>
      <c r="F82" s="30">
        <v>0.05</v>
      </c>
      <c r="G82" s="80" t="s">
        <v>236</v>
      </c>
      <c r="H82" s="34">
        <v>1940</v>
      </c>
      <c r="I82" s="31">
        <v>1</v>
      </c>
      <c r="J82" s="27"/>
      <c r="K82" s="32">
        <f t="shared" si="3"/>
        <v>0.05</v>
      </c>
      <c r="L82" s="32">
        <v>0.15</v>
      </c>
      <c r="M82" s="32">
        <v>0.5</v>
      </c>
    </row>
    <row r="83" spans="1:13" x14ac:dyDescent="0.25">
      <c r="A83" s="26">
        <f t="shared" si="4"/>
        <v>74</v>
      </c>
      <c r="B83" s="29"/>
      <c r="C83" s="27"/>
      <c r="D83" s="28">
        <f t="shared" si="5"/>
        <v>883</v>
      </c>
      <c r="E83" s="29"/>
      <c r="F83" s="30">
        <v>0.1</v>
      </c>
      <c r="G83" s="80" t="s">
        <v>236</v>
      </c>
      <c r="H83" s="34">
        <v>1940</v>
      </c>
      <c r="I83" s="31">
        <v>1</v>
      </c>
      <c r="J83" s="29"/>
      <c r="K83" s="32">
        <f>IF(F83*I83&gt;0,F83*I83," ")</f>
        <v>0.1</v>
      </c>
      <c r="L83" s="32">
        <v>1.25</v>
      </c>
      <c r="M83" s="32">
        <v>3.75</v>
      </c>
    </row>
    <row r="84" spans="1:13" ht="16.5" thickBot="1" x14ac:dyDescent="0.3">
      <c r="A84" s="93"/>
      <c r="B84" s="94"/>
      <c r="C84" s="95"/>
      <c r="D84" s="96"/>
      <c r="E84" s="94"/>
      <c r="F84" s="97"/>
      <c r="G84" s="98"/>
      <c r="H84" s="99"/>
      <c r="I84" s="100"/>
      <c r="J84" s="94"/>
      <c r="K84" s="101"/>
      <c r="L84" s="101"/>
      <c r="M84" s="32"/>
    </row>
    <row r="85" spans="1:13" ht="16.5" thickTop="1" x14ac:dyDescent="0.25">
      <c r="A85" s="37"/>
      <c r="B85" s="38"/>
      <c r="C85" s="38"/>
      <c r="D85" s="39"/>
      <c r="E85" s="38"/>
      <c r="F85" s="40"/>
      <c r="G85" s="38"/>
      <c r="H85" s="38"/>
      <c r="I85" s="41"/>
      <c r="J85" s="42"/>
      <c r="K85" s="43"/>
      <c r="L85" s="44"/>
      <c r="M85" s="45"/>
    </row>
    <row r="86" spans="1:13" ht="16.5" thickBot="1" x14ac:dyDescent="0.3">
      <c r="A86" s="46"/>
      <c r="B86" s="47" t="s">
        <v>36</v>
      </c>
      <c r="C86" s="48"/>
      <c r="D86" s="49"/>
      <c r="E86" s="48"/>
      <c r="F86" s="50"/>
      <c r="G86" s="48"/>
      <c r="H86" s="48"/>
      <c r="I86" s="51"/>
      <c r="J86" s="52" t="s">
        <v>2</v>
      </c>
      <c r="K86" s="53"/>
      <c r="L86" s="53"/>
      <c r="M86" s="54"/>
    </row>
    <row r="87" spans="1:13" ht="16.5" thickTop="1" x14ac:dyDescent="0.25">
      <c r="A87" s="46"/>
      <c r="B87" s="55" t="s">
        <v>37</v>
      </c>
      <c r="C87" s="48"/>
      <c r="D87" s="49"/>
      <c r="E87" s="56"/>
      <c r="F87" s="57"/>
      <c r="G87" s="56"/>
      <c r="H87" s="56"/>
      <c r="I87" s="51"/>
      <c r="J87" s="58"/>
      <c r="K87" s="59"/>
      <c r="L87" s="59"/>
      <c r="M87" s="60"/>
    </row>
    <row r="88" spans="1:13" x14ac:dyDescent="0.25">
      <c r="A88" s="46"/>
      <c r="B88" s="47" t="s">
        <v>38</v>
      </c>
      <c r="C88" s="48"/>
      <c r="D88" s="49"/>
      <c r="E88" s="56"/>
      <c r="F88" s="57"/>
      <c r="G88" s="56"/>
      <c r="H88" s="56"/>
      <c r="I88" s="51"/>
      <c r="J88" s="61" t="s">
        <v>39</v>
      </c>
      <c r="K88" s="62"/>
      <c r="L88" s="63"/>
      <c r="M88" s="64">
        <f>SUM(K10:K83)</f>
        <v>13.544999999999986</v>
      </c>
    </row>
    <row r="89" spans="1:13" x14ac:dyDescent="0.25">
      <c r="A89" s="46"/>
      <c r="B89" s="48"/>
      <c r="C89" s="48"/>
      <c r="D89" s="49"/>
      <c r="E89" s="56"/>
      <c r="F89" s="57"/>
      <c r="G89" s="56"/>
      <c r="H89" s="56"/>
      <c r="I89" s="51"/>
      <c r="J89" s="61" t="s">
        <v>40</v>
      </c>
      <c r="K89" s="62"/>
      <c r="L89" s="63"/>
      <c r="M89" s="64">
        <f>SUM(L10:L83)</f>
        <v>242.90000000000012</v>
      </c>
    </row>
    <row r="90" spans="1:13" x14ac:dyDescent="0.25">
      <c r="A90" s="46"/>
      <c r="B90" s="48"/>
      <c r="C90" s="48"/>
      <c r="D90" s="49"/>
      <c r="E90" s="48"/>
      <c r="F90" s="50"/>
      <c r="G90" s="48"/>
      <c r="H90" s="48"/>
      <c r="I90" s="51"/>
      <c r="J90" s="61" t="s">
        <v>41</v>
      </c>
      <c r="K90" s="62"/>
      <c r="L90" s="63"/>
      <c r="M90" s="64">
        <f>SUM(M10:M83)</f>
        <v>231.3</v>
      </c>
    </row>
    <row r="91" spans="1:13" ht="16.5" thickBot="1" x14ac:dyDescent="0.3">
      <c r="A91" s="65"/>
      <c r="B91" s="66"/>
      <c r="C91" s="66"/>
      <c r="D91" s="67"/>
      <c r="E91" s="66"/>
      <c r="F91" s="68"/>
      <c r="G91" s="66"/>
      <c r="H91" s="66"/>
      <c r="I91" s="69"/>
      <c r="J91" s="70" t="s">
        <v>42</v>
      </c>
      <c r="K91" s="71"/>
      <c r="L91" s="71"/>
      <c r="M91" s="72">
        <f>SUM(I10:I83)</f>
        <v>74</v>
      </c>
    </row>
    <row r="92" spans="1:13" ht="16.5" thickTop="1" x14ac:dyDescent="0.25">
      <c r="A92" s="73"/>
      <c r="B92" s="74" t="s">
        <v>1584</v>
      </c>
      <c r="C92" s="75"/>
      <c r="D92" s="75"/>
      <c r="E92" s="75"/>
      <c r="F92" s="76"/>
      <c r="G92" s="75"/>
      <c r="H92" s="75"/>
      <c r="I92" s="75"/>
      <c r="J92" s="75"/>
      <c r="K92" s="76"/>
      <c r="L92" s="76"/>
      <c r="M92" s="77"/>
    </row>
  </sheetData>
  <printOptions gridLinesSet="0"/>
  <pageMargins left="0.75" right="0.25" top="0.75" bottom="0.55000000000000004" header="0.5" footer="0.5"/>
  <pageSetup scale="48" orientation="portrait" horizontalDpi="300" verticalDpi="300" r:id="rId1"/>
  <headerFooter alignWithMargins="0">
    <oddHeader>&amp;L&amp;D</oddHeader>
    <oddFooter>&amp;LREGISS12.XLS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92"/>
  <sheetViews>
    <sheetView showGridLines="0" zoomScale="80" zoomScaleNormal="8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52.42578125" style="11" customWidth="1"/>
    <col min="11" max="12" width="10" style="11" customWidth="1"/>
    <col min="13" max="13" width="13.85546875" style="11" customWidth="1"/>
    <col min="14" max="14" width="2.28515625" style="11" customWidth="1"/>
    <col min="15" max="16384" width="12.5703125" style="11"/>
  </cols>
  <sheetData>
    <row r="1" spans="1:14" x14ac:dyDescent="0.25">
      <c r="L1" s="12" t="s">
        <v>15</v>
      </c>
    </row>
    <row r="3" spans="1:14" ht="30.75" x14ac:dyDescent="0.45">
      <c r="A3" s="13" t="s">
        <v>0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</row>
    <row r="4" spans="1:14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</row>
    <row r="5" spans="1:14" ht="30.75" x14ac:dyDescent="0.45">
      <c r="A5" s="13" t="s">
        <v>16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</row>
    <row r="6" spans="1:14" x14ac:dyDescent="0.25">
      <c r="L6" s="12" t="s">
        <v>3</v>
      </c>
    </row>
    <row r="8" spans="1:14" x14ac:dyDescent="0.25">
      <c r="A8" s="15" t="s">
        <v>17</v>
      </c>
      <c r="B8" s="16"/>
      <c r="C8" s="17" t="s">
        <v>18</v>
      </c>
      <c r="D8" s="18"/>
      <c r="E8" s="19"/>
      <c r="F8" s="20" t="s">
        <v>19</v>
      </c>
      <c r="G8" s="20" t="s">
        <v>20</v>
      </c>
      <c r="H8" s="20" t="s">
        <v>21</v>
      </c>
      <c r="I8" s="20" t="s">
        <v>22</v>
      </c>
      <c r="J8" s="20" t="s">
        <v>23</v>
      </c>
      <c r="K8" s="20" t="s">
        <v>5</v>
      </c>
      <c r="L8" s="20" t="s">
        <v>24</v>
      </c>
      <c r="M8" s="20" t="s">
        <v>25</v>
      </c>
    </row>
    <row r="9" spans="1:14" ht="16.5" thickBot="1" x14ac:dyDescent="0.3">
      <c r="A9" s="21"/>
      <c r="B9" s="22"/>
      <c r="C9" s="23" t="s">
        <v>26</v>
      </c>
      <c r="D9" s="23" t="s">
        <v>27</v>
      </c>
      <c r="E9" s="24" t="s">
        <v>28</v>
      </c>
      <c r="F9" s="22"/>
      <c r="G9" s="22"/>
      <c r="H9" s="24" t="s">
        <v>29</v>
      </c>
      <c r="I9" s="25" t="s">
        <v>30</v>
      </c>
      <c r="J9" s="22"/>
      <c r="K9" s="24" t="s">
        <v>10</v>
      </c>
      <c r="L9" s="24" t="s">
        <v>11</v>
      </c>
      <c r="M9" s="24" t="s">
        <v>10</v>
      </c>
    </row>
    <row r="10" spans="1:14" ht="16.5" thickTop="1" x14ac:dyDescent="0.25">
      <c r="A10" s="26">
        <v>1</v>
      </c>
      <c r="B10" s="27" t="s">
        <v>30</v>
      </c>
      <c r="C10" s="27"/>
      <c r="D10" s="28">
        <v>884</v>
      </c>
      <c r="E10" s="29"/>
      <c r="F10" s="30">
        <v>0.01</v>
      </c>
      <c r="G10" s="80" t="s">
        <v>237</v>
      </c>
      <c r="H10" s="34">
        <v>1940</v>
      </c>
      <c r="I10" s="31">
        <v>1</v>
      </c>
      <c r="J10" s="29"/>
      <c r="K10" s="32">
        <f t="shared" ref="K10:K73" si="0">IF(F10*I10&gt;0,F10*I10," ")</f>
        <v>0.01</v>
      </c>
      <c r="L10" s="33">
        <v>0.05</v>
      </c>
      <c r="M10" s="33">
        <v>0.25</v>
      </c>
    </row>
    <row r="11" spans="1:14" x14ac:dyDescent="0.25">
      <c r="A11" s="26">
        <f t="shared" ref="A11:A74" si="1">A10+1</f>
        <v>2</v>
      </c>
      <c r="B11" s="29"/>
      <c r="C11" s="27"/>
      <c r="D11" s="28">
        <f>D10+1</f>
        <v>885</v>
      </c>
      <c r="E11" s="29"/>
      <c r="F11" s="30">
        <v>0.02</v>
      </c>
      <c r="G11" s="80" t="s">
        <v>237</v>
      </c>
      <c r="H11" s="34">
        <v>1940</v>
      </c>
      <c r="I11" s="35">
        <v>1</v>
      </c>
      <c r="J11" s="29"/>
      <c r="K11" s="32">
        <f t="shared" si="0"/>
        <v>0.02</v>
      </c>
      <c r="L11" s="32">
        <v>0.05</v>
      </c>
      <c r="M11" s="32">
        <v>0.25</v>
      </c>
    </row>
    <row r="12" spans="1:14" x14ac:dyDescent="0.25">
      <c r="A12" s="26">
        <f t="shared" si="1"/>
        <v>3</v>
      </c>
      <c r="B12" s="29"/>
      <c r="C12" s="27"/>
      <c r="D12" s="28">
        <f t="shared" ref="D12:D75" si="2">D11+1</f>
        <v>886</v>
      </c>
      <c r="E12" s="29"/>
      <c r="F12" s="30">
        <v>0.03</v>
      </c>
      <c r="G12" s="80" t="s">
        <v>237</v>
      </c>
      <c r="H12" s="34">
        <v>1940</v>
      </c>
      <c r="I12" s="35">
        <v>1</v>
      </c>
      <c r="J12" s="29"/>
      <c r="K12" s="32">
        <f t="shared" si="0"/>
        <v>0.03</v>
      </c>
      <c r="L12" s="32">
        <v>0.05</v>
      </c>
      <c r="M12" s="32">
        <v>0.3</v>
      </c>
    </row>
    <row r="13" spans="1:14" x14ac:dyDescent="0.25">
      <c r="A13" s="26">
        <f t="shared" si="1"/>
        <v>4</v>
      </c>
      <c r="B13" s="29"/>
      <c r="C13" s="27"/>
      <c r="D13" s="28">
        <f t="shared" si="2"/>
        <v>887</v>
      </c>
      <c r="E13" s="29"/>
      <c r="F13" s="30">
        <v>0.05</v>
      </c>
      <c r="G13" s="80" t="s">
        <v>237</v>
      </c>
      <c r="H13" s="34">
        <v>1940</v>
      </c>
      <c r="I13" s="35">
        <v>1</v>
      </c>
      <c r="J13" s="29"/>
      <c r="K13" s="32">
        <f t="shared" si="0"/>
        <v>0.05</v>
      </c>
      <c r="L13" s="32">
        <v>0.2</v>
      </c>
      <c r="M13" s="32">
        <v>0.5</v>
      </c>
    </row>
    <row r="14" spans="1:14" x14ac:dyDescent="0.25">
      <c r="A14" s="26">
        <f t="shared" si="1"/>
        <v>5</v>
      </c>
      <c r="B14" s="29"/>
      <c r="C14" s="27"/>
      <c r="D14" s="28">
        <f t="shared" si="2"/>
        <v>888</v>
      </c>
      <c r="E14" s="29"/>
      <c r="F14" s="30">
        <v>0.1</v>
      </c>
      <c r="G14" s="80" t="s">
        <v>237</v>
      </c>
      <c r="H14" s="34">
        <v>1940</v>
      </c>
      <c r="I14" s="35">
        <v>1</v>
      </c>
      <c r="J14" s="29"/>
      <c r="K14" s="32">
        <f t="shared" si="0"/>
        <v>0.1</v>
      </c>
      <c r="L14" s="32">
        <v>0.55000000000000004</v>
      </c>
      <c r="M14" s="32">
        <v>1.75</v>
      </c>
    </row>
    <row r="15" spans="1:14" x14ac:dyDescent="0.25">
      <c r="A15" s="26">
        <f t="shared" si="1"/>
        <v>6</v>
      </c>
      <c r="B15" s="29"/>
      <c r="C15" s="27"/>
      <c r="D15" s="28">
        <f t="shared" si="2"/>
        <v>889</v>
      </c>
      <c r="E15" s="29"/>
      <c r="F15" s="30">
        <v>0.01</v>
      </c>
      <c r="G15" s="80" t="s">
        <v>238</v>
      </c>
      <c r="H15" s="34">
        <v>1940</v>
      </c>
      <c r="I15" s="35">
        <v>1</v>
      </c>
      <c r="J15" s="29"/>
      <c r="K15" s="32">
        <f t="shared" si="0"/>
        <v>0.01</v>
      </c>
      <c r="L15" s="32">
        <v>0.05</v>
      </c>
      <c r="M15" s="32">
        <v>0.25</v>
      </c>
    </row>
    <row r="16" spans="1:14" x14ac:dyDescent="0.25">
      <c r="A16" s="26">
        <f t="shared" si="1"/>
        <v>7</v>
      </c>
      <c r="B16" s="29"/>
      <c r="C16" s="27"/>
      <c r="D16" s="28">
        <f t="shared" si="2"/>
        <v>890</v>
      </c>
      <c r="E16" s="29"/>
      <c r="F16" s="30">
        <v>0.02</v>
      </c>
      <c r="G16" s="80" t="s">
        <v>238</v>
      </c>
      <c r="H16" s="34">
        <v>1940</v>
      </c>
      <c r="I16" s="35">
        <v>1</v>
      </c>
      <c r="J16" s="29"/>
      <c r="K16" s="32">
        <f t="shared" si="0"/>
        <v>0.02</v>
      </c>
      <c r="L16" s="32">
        <v>0.05</v>
      </c>
      <c r="M16" s="32">
        <v>0.3</v>
      </c>
    </row>
    <row r="17" spans="1:13" x14ac:dyDescent="0.25">
      <c r="A17" s="26">
        <f t="shared" si="1"/>
        <v>8</v>
      </c>
      <c r="B17" s="29"/>
      <c r="C17" s="27"/>
      <c r="D17" s="28">
        <f t="shared" si="2"/>
        <v>891</v>
      </c>
      <c r="E17" s="29"/>
      <c r="F17" s="30">
        <v>0.03</v>
      </c>
      <c r="G17" s="80" t="s">
        <v>238</v>
      </c>
      <c r="H17" s="34">
        <v>1940</v>
      </c>
      <c r="I17" s="35">
        <v>1</v>
      </c>
      <c r="J17" s="29"/>
      <c r="K17" s="32">
        <f t="shared" si="0"/>
        <v>0.03</v>
      </c>
      <c r="L17" s="32">
        <v>0.1</v>
      </c>
      <c r="M17" s="32">
        <v>0.3</v>
      </c>
    </row>
    <row r="18" spans="1:13" x14ac:dyDescent="0.25">
      <c r="A18" s="26">
        <f t="shared" si="1"/>
        <v>9</v>
      </c>
      <c r="B18" s="29"/>
      <c r="C18" s="27"/>
      <c r="D18" s="28">
        <f t="shared" si="2"/>
        <v>892</v>
      </c>
      <c r="E18" s="29"/>
      <c r="F18" s="30">
        <v>0.05</v>
      </c>
      <c r="G18" s="80" t="s">
        <v>238</v>
      </c>
      <c r="H18" s="34">
        <v>1940</v>
      </c>
      <c r="I18" s="35">
        <v>1</v>
      </c>
      <c r="J18" s="29"/>
      <c r="K18" s="32">
        <f t="shared" si="0"/>
        <v>0.05</v>
      </c>
      <c r="L18" s="32">
        <v>0.4</v>
      </c>
      <c r="M18" s="32">
        <v>1.1000000000000001</v>
      </c>
    </row>
    <row r="19" spans="1:13" x14ac:dyDescent="0.25">
      <c r="A19" s="26">
        <f t="shared" si="1"/>
        <v>10</v>
      </c>
      <c r="B19" s="29"/>
      <c r="C19" s="27"/>
      <c r="D19" s="28">
        <f t="shared" si="2"/>
        <v>893</v>
      </c>
      <c r="E19" s="29"/>
      <c r="F19" s="30">
        <v>0.1</v>
      </c>
      <c r="G19" s="80" t="s">
        <v>238</v>
      </c>
      <c r="H19" s="34">
        <v>1940</v>
      </c>
      <c r="I19" s="35">
        <v>1</v>
      </c>
      <c r="J19" s="29"/>
      <c r="K19" s="32">
        <f t="shared" si="0"/>
        <v>0.1</v>
      </c>
      <c r="L19" s="32">
        <v>5</v>
      </c>
      <c r="M19" s="32">
        <v>11</v>
      </c>
    </row>
    <row r="20" spans="1:13" x14ac:dyDescent="0.25">
      <c r="A20" s="26">
        <f t="shared" si="1"/>
        <v>11</v>
      </c>
      <c r="B20" s="29"/>
      <c r="C20" s="27"/>
      <c r="D20" s="28">
        <f t="shared" si="2"/>
        <v>894</v>
      </c>
      <c r="E20" s="29"/>
      <c r="F20" s="30">
        <v>0.03</v>
      </c>
      <c r="G20" s="80" t="s">
        <v>239</v>
      </c>
      <c r="H20" s="34">
        <v>1940</v>
      </c>
      <c r="I20" s="35">
        <v>1</v>
      </c>
      <c r="J20" s="29"/>
      <c r="K20" s="32">
        <f t="shared" si="0"/>
        <v>0.03</v>
      </c>
      <c r="L20" s="32">
        <v>0.1</v>
      </c>
      <c r="M20" s="32">
        <v>0.5</v>
      </c>
    </row>
    <row r="21" spans="1:13" x14ac:dyDescent="0.25">
      <c r="A21" s="26">
        <f t="shared" si="1"/>
        <v>12</v>
      </c>
      <c r="B21" s="29"/>
      <c r="C21" s="27"/>
      <c r="D21" s="28">
        <f t="shared" si="2"/>
        <v>895</v>
      </c>
      <c r="E21" s="29"/>
      <c r="F21" s="30">
        <v>0.03</v>
      </c>
      <c r="G21" s="27" t="s">
        <v>240</v>
      </c>
      <c r="H21" s="34">
        <v>1940</v>
      </c>
      <c r="I21" s="35">
        <v>1</v>
      </c>
      <c r="J21" s="29"/>
      <c r="K21" s="32">
        <f t="shared" si="0"/>
        <v>0.03</v>
      </c>
      <c r="L21" s="32">
        <v>0.05</v>
      </c>
      <c r="M21" s="32">
        <v>0.3</v>
      </c>
    </row>
    <row r="22" spans="1:13" x14ac:dyDescent="0.25">
      <c r="A22" s="26">
        <f t="shared" si="1"/>
        <v>13</v>
      </c>
      <c r="B22" s="29"/>
      <c r="C22" s="27"/>
      <c r="D22" s="28">
        <f t="shared" si="2"/>
        <v>896</v>
      </c>
      <c r="E22" s="29"/>
      <c r="F22" s="30">
        <v>0.03</v>
      </c>
      <c r="G22" s="27" t="s">
        <v>241</v>
      </c>
      <c r="H22" s="34">
        <v>1940</v>
      </c>
      <c r="I22" s="35">
        <v>1</v>
      </c>
      <c r="J22" s="29"/>
      <c r="K22" s="32">
        <f t="shared" si="0"/>
        <v>0.03</v>
      </c>
      <c r="L22" s="32">
        <v>0.05</v>
      </c>
      <c r="M22" s="32">
        <v>0.35</v>
      </c>
    </row>
    <row r="23" spans="1:13" x14ac:dyDescent="0.25">
      <c r="A23" s="26">
        <f t="shared" si="1"/>
        <v>14</v>
      </c>
      <c r="B23" s="29"/>
      <c r="C23" s="27"/>
      <c r="D23" s="28">
        <f t="shared" si="2"/>
        <v>897</v>
      </c>
      <c r="E23" s="29"/>
      <c r="F23" s="30">
        <v>0.03</v>
      </c>
      <c r="G23" s="27" t="s">
        <v>242</v>
      </c>
      <c r="H23" s="34">
        <v>1940</v>
      </c>
      <c r="I23" s="35">
        <v>1</v>
      </c>
      <c r="J23" s="29"/>
      <c r="K23" s="32">
        <f t="shared" si="0"/>
        <v>0.03</v>
      </c>
      <c r="L23" s="32">
        <v>0.05</v>
      </c>
      <c r="M23" s="32">
        <v>0.35</v>
      </c>
    </row>
    <row r="24" spans="1:13" x14ac:dyDescent="0.25">
      <c r="A24" s="26">
        <f t="shared" si="1"/>
        <v>15</v>
      </c>
      <c r="B24" s="29"/>
      <c r="C24" s="27"/>
      <c r="D24" s="28">
        <f t="shared" si="2"/>
        <v>898</v>
      </c>
      <c r="E24" s="29"/>
      <c r="F24" s="30">
        <v>0.03</v>
      </c>
      <c r="G24" s="27" t="s">
        <v>243</v>
      </c>
      <c r="H24" s="34">
        <v>1940</v>
      </c>
      <c r="I24" s="35">
        <v>1</v>
      </c>
      <c r="J24" s="29"/>
      <c r="K24" s="32">
        <f t="shared" si="0"/>
        <v>0.03</v>
      </c>
      <c r="L24" s="32">
        <v>0.05</v>
      </c>
      <c r="M24" s="32">
        <v>0.35</v>
      </c>
    </row>
    <row r="25" spans="1:13" x14ac:dyDescent="0.25">
      <c r="A25" s="26">
        <f t="shared" si="1"/>
        <v>16</v>
      </c>
      <c r="B25" s="29"/>
      <c r="C25" s="27"/>
      <c r="D25" s="28">
        <f t="shared" si="2"/>
        <v>899</v>
      </c>
      <c r="E25" s="29"/>
      <c r="F25" s="30">
        <v>0.01</v>
      </c>
      <c r="G25" s="27" t="s">
        <v>244</v>
      </c>
      <c r="H25" s="34">
        <v>1940</v>
      </c>
      <c r="I25" s="35">
        <v>1</v>
      </c>
      <c r="J25" s="29"/>
      <c r="K25" s="32">
        <f t="shared" si="0"/>
        <v>0.01</v>
      </c>
      <c r="L25" s="32">
        <v>0.05</v>
      </c>
      <c r="M25" s="32">
        <v>0.25</v>
      </c>
    </row>
    <row r="26" spans="1:13" x14ac:dyDescent="0.25">
      <c r="A26" s="26">
        <f t="shared" si="1"/>
        <v>17</v>
      </c>
      <c r="B26" s="29"/>
      <c r="C26" s="27"/>
      <c r="D26" s="28">
        <f t="shared" si="2"/>
        <v>900</v>
      </c>
      <c r="E26" s="29"/>
      <c r="F26" s="30">
        <v>0.02</v>
      </c>
      <c r="G26" s="27" t="s">
        <v>244</v>
      </c>
      <c r="H26" s="34">
        <v>1940</v>
      </c>
      <c r="I26" s="35">
        <v>1</v>
      </c>
      <c r="J26" s="29"/>
      <c r="K26" s="32">
        <f t="shared" si="0"/>
        <v>0.02</v>
      </c>
      <c r="L26" s="32">
        <v>0.05</v>
      </c>
      <c r="M26" s="32">
        <v>0.25</v>
      </c>
    </row>
    <row r="27" spans="1:13" x14ac:dyDescent="0.25">
      <c r="A27" s="26">
        <f t="shared" si="1"/>
        <v>18</v>
      </c>
      <c r="B27" s="29"/>
      <c r="C27" s="27"/>
      <c r="D27" s="28">
        <f t="shared" si="2"/>
        <v>901</v>
      </c>
      <c r="E27" s="29"/>
      <c r="F27" s="30">
        <v>0.03</v>
      </c>
      <c r="G27" s="27" t="s">
        <v>244</v>
      </c>
      <c r="H27" s="34">
        <v>1940</v>
      </c>
      <c r="I27" s="35">
        <v>1</v>
      </c>
      <c r="J27" s="29"/>
      <c r="K27" s="32">
        <f t="shared" si="0"/>
        <v>0.03</v>
      </c>
      <c r="L27" s="32">
        <v>0.05</v>
      </c>
      <c r="M27" s="32">
        <v>0.25</v>
      </c>
    </row>
    <row r="28" spans="1:13" x14ac:dyDescent="0.25">
      <c r="A28" s="26">
        <f t="shared" si="1"/>
        <v>19</v>
      </c>
      <c r="B28" s="29"/>
      <c r="C28" s="27"/>
      <c r="D28" s="28">
        <f t="shared" si="2"/>
        <v>902</v>
      </c>
      <c r="E28" s="29"/>
      <c r="F28" s="30">
        <v>0.03</v>
      </c>
      <c r="G28" s="27" t="s">
        <v>245</v>
      </c>
      <c r="H28" s="34">
        <v>1940</v>
      </c>
      <c r="I28" s="35">
        <v>1</v>
      </c>
      <c r="J28" s="29"/>
      <c r="K28" s="32">
        <f t="shared" si="0"/>
        <v>0.03</v>
      </c>
      <c r="L28" s="32">
        <v>0.05</v>
      </c>
      <c r="M28" s="32">
        <v>0.5</v>
      </c>
    </row>
    <row r="29" spans="1:13" x14ac:dyDescent="0.25">
      <c r="A29" s="26">
        <f t="shared" si="1"/>
        <v>20</v>
      </c>
      <c r="B29" s="29"/>
      <c r="C29" s="27"/>
      <c r="D29" s="28">
        <f t="shared" si="2"/>
        <v>903</v>
      </c>
      <c r="E29" s="29"/>
      <c r="F29" s="30">
        <v>0.03</v>
      </c>
      <c r="G29" s="27" t="s">
        <v>246</v>
      </c>
      <c r="H29" s="34">
        <v>1941</v>
      </c>
      <c r="I29" s="35">
        <v>1</v>
      </c>
      <c r="J29" s="29"/>
      <c r="K29" s="32">
        <f t="shared" si="0"/>
        <v>0.03</v>
      </c>
      <c r="L29" s="32">
        <v>0.05</v>
      </c>
      <c r="M29" s="32">
        <v>0.45</v>
      </c>
    </row>
    <row r="30" spans="1:13" x14ac:dyDescent="0.25">
      <c r="A30" s="26">
        <f t="shared" si="1"/>
        <v>21</v>
      </c>
      <c r="B30" s="29"/>
      <c r="C30" s="27"/>
      <c r="D30" s="28">
        <f t="shared" si="2"/>
        <v>904</v>
      </c>
      <c r="E30" s="29"/>
      <c r="F30" s="30">
        <v>0.03</v>
      </c>
      <c r="G30" s="27" t="s">
        <v>247</v>
      </c>
      <c r="H30" s="34">
        <v>1942</v>
      </c>
      <c r="I30" s="35">
        <v>1</v>
      </c>
      <c r="J30" s="29"/>
      <c r="K30" s="32">
        <f t="shared" si="0"/>
        <v>0.03</v>
      </c>
      <c r="L30" s="32">
        <v>0.05</v>
      </c>
      <c r="M30" s="32">
        <v>0.3</v>
      </c>
    </row>
    <row r="31" spans="1:13" x14ac:dyDescent="0.25">
      <c r="A31" s="26">
        <f t="shared" si="1"/>
        <v>22</v>
      </c>
      <c r="B31" s="29"/>
      <c r="C31" s="27"/>
      <c r="D31" s="28">
        <f t="shared" si="2"/>
        <v>905</v>
      </c>
      <c r="E31" s="29"/>
      <c r="F31" s="30">
        <v>0.03</v>
      </c>
      <c r="G31" s="27" t="s">
        <v>248</v>
      </c>
      <c r="H31" s="34">
        <v>1942</v>
      </c>
      <c r="I31" s="35">
        <v>1</v>
      </c>
      <c r="J31" s="29"/>
      <c r="K31" s="32">
        <f t="shared" si="0"/>
        <v>0.03</v>
      </c>
      <c r="L31" s="32">
        <v>0.05</v>
      </c>
      <c r="M31" s="32">
        <v>0.25</v>
      </c>
    </row>
    <row r="32" spans="1:13" x14ac:dyDescent="0.25">
      <c r="A32" s="26">
        <f t="shared" si="1"/>
        <v>23</v>
      </c>
      <c r="B32" s="29"/>
      <c r="C32" s="27"/>
      <c r="D32" s="28">
        <f t="shared" si="2"/>
        <v>906</v>
      </c>
      <c r="E32" s="29"/>
      <c r="F32" s="30">
        <v>0.05</v>
      </c>
      <c r="G32" s="27" t="s">
        <v>249</v>
      </c>
      <c r="H32" s="34">
        <v>1942</v>
      </c>
      <c r="I32" s="35">
        <v>1</v>
      </c>
      <c r="J32" s="29"/>
      <c r="K32" s="32">
        <f t="shared" si="0"/>
        <v>0.05</v>
      </c>
      <c r="L32" s="32">
        <v>0.05</v>
      </c>
      <c r="M32" s="32">
        <v>1.5</v>
      </c>
    </row>
    <row r="33" spans="1:13" x14ac:dyDescent="0.25">
      <c r="A33" s="26">
        <f t="shared" si="1"/>
        <v>24</v>
      </c>
      <c r="B33" s="29"/>
      <c r="C33" s="27"/>
      <c r="D33" s="28">
        <f t="shared" si="2"/>
        <v>907</v>
      </c>
      <c r="E33" s="29"/>
      <c r="F33" s="30">
        <v>0.02</v>
      </c>
      <c r="G33" s="27" t="s">
        <v>250</v>
      </c>
      <c r="H33" s="34">
        <v>1943</v>
      </c>
      <c r="I33" s="35">
        <v>1</v>
      </c>
      <c r="J33" s="29"/>
      <c r="K33" s="32">
        <f t="shared" si="0"/>
        <v>0.02</v>
      </c>
      <c r="L33" s="32">
        <v>0.05</v>
      </c>
      <c r="M33" s="32">
        <v>0.25</v>
      </c>
    </row>
    <row r="34" spans="1:13" x14ac:dyDescent="0.25">
      <c r="A34" s="26">
        <f t="shared" si="1"/>
        <v>25</v>
      </c>
      <c r="B34" s="29"/>
      <c r="C34" s="27"/>
      <c r="D34" s="28">
        <f t="shared" si="2"/>
        <v>908</v>
      </c>
      <c r="E34" s="29"/>
      <c r="F34" s="30">
        <v>0.01</v>
      </c>
      <c r="G34" s="27" t="s">
        <v>251</v>
      </c>
      <c r="H34" s="34">
        <v>1943</v>
      </c>
      <c r="I34" s="35">
        <v>1</v>
      </c>
      <c r="J34" s="29"/>
      <c r="K34" s="32">
        <f t="shared" si="0"/>
        <v>0.01</v>
      </c>
      <c r="L34" s="32">
        <v>0.05</v>
      </c>
      <c r="M34" s="32">
        <v>0.25</v>
      </c>
    </row>
    <row r="35" spans="1:13" x14ac:dyDescent="0.25">
      <c r="A35" s="26">
        <f t="shared" si="1"/>
        <v>26</v>
      </c>
      <c r="B35" s="29"/>
      <c r="C35" s="27"/>
      <c r="D35" s="28">
        <f t="shared" si="2"/>
        <v>909</v>
      </c>
      <c r="E35" s="29"/>
      <c r="F35" s="30">
        <v>0.05</v>
      </c>
      <c r="G35" s="85" t="s">
        <v>252</v>
      </c>
      <c r="H35" s="34">
        <v>1943</v>
      </c>
      <c r="I35" s="35">
        <v>1</v>
      </c>
      <c r="J35" s="29"/>
      <c r="K35" s="32">
        <f t="shared" si="0"/>
        <v>0.05</v>
      </c>
      <c r="L35" s="32">
        <v>0.05</v>
      </c>
      <c r="M35" s="32">
        <v>0.25</v>
      </c>
    </row>
    <row r="36" spans="1:13" x14ac:dyDescent="0.25">
      <c r="A36" s="26">
        <f t="shared" si="1"/>
        <v>27</v>
      </c>
      <c r="B36" s="29"/>
      <c r="C36" s="27"/>
      <c r="D36" s="28">
        <f t="shared" si="2"/>
        <v>910</v>
      </c>
      <c r="E36" s="29"/>
      <c r="F36" s="30">
        <v>0.05</v>
      </c>
      <c r="G36" s="85" t="s">
        <v>253</v>
      </c>
      <c r="H36" s="34">
        <v>1943</v>
      </c>
      <c r="I36" s="35">
        <v>1</v>
      </c>
      <c r="J36" s="29"/>
      <c r="K36" s="32">
        <f t="shared" si="0"/>
        <v>0.05</v>
      </c>
      <c r="L36" s="32">
        <v>0.05</v>
      </c>
      <c r="M36" s="32">
        <v>0.25</v>
      </c>
    </row>
    <row r="37" spans="1:13" x14ac:dyDescent="0.25">
      <c r="A37" s="26">
        <f t="shared" si="1"/>
        <v>28</v>
      </c>
      <c r="B37" s="29"/>
      <c r="C37" s="27"/>
      <c r="D37" s="28">
        <f t="shared" si="2"/>
        <v>911</v>
      </c>
      <c r="E37" s="29"/>
      <c r="F37" s="30">
        <v>0.05</v>
      </c>
      <c r="G37" s="85" t="s">
        <v>254</v>
      </c>
      <c r="H37" s="34">
        <v>1943</v>
      </c>
      <c r="I37" s="35">
        <v>1</v>
      </c>
      <c r="J37" s="29"/>
      <c r="K37" s="32">
        <f t="shared" si="0"/>
        <v>0.05</v>
      </c>
      <c r="L37" s="32">
        <v>0.05</v>
      </c>
      <c r="M37" s="32">
        <v>0.25</v>
      </c>
    </row>
    <row r="38" spans="1:13" x14ac:dyDescent="0.25">
      <c r="A38" s="26">
        <f t="shared" si="1"/>
        <v>29</v>
      </c>
      <c r="B38" s="29"/>
      <c r="C38" s="27"/>
      <c r="D38" s="28">
        <f t="shared" si="2"/>
        <v>912</v>
      </c>
      <c r="E38" s="29"/>
      <c r="F38" s="30">
        <v>0.05</v>
      </c>
      <c r="G38" s="85" t="s">
        <v>255</v>
      </c>
      <c r="H38" s="34">
        <v>1943</v>
      </c>
      <c r="I38" s="35">
        <v>1</v>
      </c>
      <c r="J38" s="29"/>
      <c r="K38" s="32">
        <f t="shared" si="0"/>
        <v>0.05</v>
      </c>
      <c r="L38" s="32">
        <v>0.05</v>
      </c>
      <c r="M38" s="32">
        <v>0.25</v>
      </c>
    </row>
    <row r="39" spans="1:13" x14ac:dyDescent="0.25">
      <c r="A39" s="26">
        <f t="shared" si="1"/>
        <v>30</v>
      </c>
      <c r="B39" s="29"/>
      <c r="C39" s="27"/>
      <c r="D39" s="28">
        <f t="shared" si="2"/>
        <v>913</v>
      </c>
      <c r="E39" s="29"/>
      <c r="F39" s="30">
        <v>0.05</v>
      </c>
      <c r="G39" s="85" t="s">
        <v>256</v>
      </c>
      <c r="H39" s="34">
        <v>1943</v>
      </c>
      <c r="I39" s="35">
        <v>1</v>
      </c>
      <c r="J39" s="29"/>
      <c r="K39" s="32">
        <f t="shared" si="0"/>
        <v>0.05</v>
      </c>
      <c r="L39" s="32">
        <v>0.05</v>
      </c>
      <c r="M39" s="32">
        <v>0.25</v>
      </c>
    </row>
    <row r="40" spans="1:13" x14ac:dyDescent="0.25">
      <c r="A40" s="26">
        <f t="shared" si="1"/>
        <v>31</v>
      </c>
      <c r="B40" s="29"/>
      <c r="C40" s="27"/>
      <c r="D40" s="28">
        <f t="shared" si="2"/>
        <v>914</v>
      </c>
      <c r="E40" s="29"/>
      <c r="F40" s="30">
        <v>0.05</v>
      </c>
      <c r="G40" s="85" t="s">
        <v>257</v>
      </c>
      <c r="H40" s="34">
        <v>1943</v>
      </c>
      <c r="I40" s="35">
        <v>1</v>
      </c>
      <c r="J40" s="29"/>
      <c r="K40" s="32">
        <f t="shared" si="0"/>
        <v>0.05</v>
      </c>
      <c r="L40" s="32">
        <v>0.05</v>
      </c>
      <c r="M40" s="32">
        <v>0.25</v>
      </c>
    </row>
    <row r="41" spans="1:13" x14ac:dyDescent="0.25">
      <c r="A41" s="26">
        <f t="shared" si="1"/>
        <v>32</v>
      </c>
      <c r="B41" s="29"/>
      <c r="C41" s="27"/>
      <c r="D41" s="28">
        <f t="shared" si="2"/>
        <v>915</v>
      </c>
      <c r="E41" s="29"/>
      <c r="F41" s="30">
        <v>0.05</v>
      </c>
      <c r="G41" s="85" t="s">
        <v>258</v>
      </c>
      <c r="H41" s="34">
        <v>1943</v>
      </c>
      <c r="I41" s="35">
        <v>1</v>
      </c>
      <c r="J41" s="29"/>
      <c r="K41" s="32">
        <f t="shared" si="0"/>
        <v>0.05</v>
      </c>
      <c r="L41" s="32">
        <v>0.05</v>
      </c>
      <c r="M41" s="32">
        <v>0.25</v>
      </c>
    </row>
    <row r="42" spans="1:13" x14ac:dyDescent="0.25">
      <c r="A42" s="26">
        <f t="shared" si="1"/>
        <v>33</v>
      </c>
      <c r="B42" s="29"/>
      <c r="C42" s="27"/>
      <c r="D42" s="28">
        <f t="shared" si="2"/>
        <v>916</v>
      </c>
      <c r="E42" s="29"/>
      <c r="F42" s="30">
        <v>0.05</v>
      </c>
      <c r="G42" s="85" t="s">
        <v>259</v>
      </c>
      <c r="H42" s="34">
        <v>1943</v>
      </c>
      <c r="I42" s="35">
        <v>1</v>
      </c>
      <c r="J42" s="29"/>
      <c r="K42" s="32">
        <f t="shared" si="0"/>
        <v>0.05</v>
      </c>
      <c r="L42" s="32">
        <v>0.15</v>
      </c>
      <c r="M42" s="32">
        <v>0.5</v>
      </c>
    </row>
    <row r="43" spans="1:13" x14ac:dyDescent="0.25">
      <c r="A43" s="26">
        <f t="shared" si="1"/>
        <v>34</v>
      </c>
      <c r="B43" s="29"/>
      <c r="C43" s="27"/>
      <c r="D43" s="28">
        <f t="shared" si="2"/>
        <v>917</v>
      </c>
      <c r="E43" s="29"/>
      <c r="F43" s="30">
        <v>0.05</v>
      </c>
      <c r="G43" s="85" t="s">
        <v>260</v>
      </c>
      <c r="H43" s="34">
        <v>1943</v>
      </c>
      <c r="I43" s="35">
        <v>1</v>
      </c>
      <c r="J43" s="29"/>
      <c r="K43" s="32">
        <f t="shared" si="0"/>
        <v>0.05</v>
      </c>
      <c r="L43" s="32">
        <v>0.1</v>
      </c>
      <c r="M43" s="32">
        <v>0.4</v>
      </c>
    </row>
    <row r="44" spans="1:13" x14ac:dyDescent="0.25">
      <c r="A44" s="26">
        <f t="shared" si="1"/>
        <v>35</v>
      </c>
      <c r="B44" s="29"/>
      <c r="C44" s="27"/>
      <c r="D44" s="28">
        <f t="shared" si="2"/>
        <v>918</v>
      </c>
      <c r="E44" s="29"/>
      <c r="F44" s="30">
        <v>0.05</v>
      </c>
      <c r="G44" s="85" t="s">
        <v>261</v>
      </c>
      <c r="H44" s="34">
        <v>1943</v>
      </c>
      <c r="I44" s="35">
        <v>1</v>
      </c>
      <c r="J44" s="29"/>
      <c r="K44" s="32">
        <f t="shared" si="0"/>
        <v>0.05</v>
      </c>
      <c r="L44" s="32">
        <v>0.1</v>
      </c>
      <c r="M44" s="32">
        <v>0.25</v>
      </c>
    </row>
    <row r="45" spans="1:13" x14ac:dyDescent="0.25">
      <c r="A45" s="26">
        <f t="shared" si="1"/>
        <v>36</v>
      </c>
      <c r="B45" s="29"/>
      <c r="C45" s="27"/>
      <c r="D45" s="28">
        <f t="shared" si="2"/>
        <v>919</v>
      </c>
      <c r="E45" s="29"/>
      <c r="F45" s="30">
        <v>0.05</v>
      </c>
      <c r="G45" s="85" t="s">
        <v>262</v>
      </c>
      <c r="H45" s="34">
        <v>1943</v>
      </c>
      <c r="I45" s="35">
        <v>1</v>
      </c>
      <c r="J45" s="29"/>
      <c r="K45" s="32">
        <f t="shared" si="0"/>
        <v>0.05</v>
      </c>
      <c r="L45" s="32">
        <v>0.1</v>
      </c>
      <c r="M45" s="32">
        <v>0.3</v>
      </c>
    </row>
    <row r="46" spans="1:13" x14ac:dyDescent="0.25">
      <c r="A46" s="26">
        <f t="shared" si="1"/>
        <v>37</v>
      </c>
      <c r="B46" s="29"/>
      <c r="C46" s="27"/>
      <c r="D46" s="28">
        <f t="shared" si="2"/>
        <v>920</v>
      </c>
      <c r="E46" s="29"/>
      <c r="F46" s="30">
        <v>0.05</v>
      </c>
      <c r="G46" s="85" t="s">
        <v>263</v>
      </c>
      <c r="H46" s="34">
        <v>1943</v>
      </c>
      <c r="I46" s="35">
        <v>1</v>
      </c>
      <c r="J46" s="29"/>
      <c r="K46" s="32">
        <f t="shared" si="0"/>
        <v>0.05</v>
      </c>
      <c r="L46" s="32">
        <v>0.1</v>
      </c>
      <c r="M46" s="32">
        <v>0.3</v>
      </c>
    </row>
    <row r="47" spans="1:13" x14ac:dyDescent="0.25">
      <c r="A47" s="26">
        <f t="shared" si="1"/>
        <v>38</v>
      </c>
      <c r="B47" s="29"/>
      <c r="C47" s="27"/>
      <c r="D47" s="28">
        <f t="shared" si="2"/>
        <v>921</v>
      </c>
      <c r="E47" s="29"/>
      <c r="F47" s="30">
        <v>0.05</v>
      </c>
      <c r="G47" s="85" t="s">
        <v>264</v>
      </c>
      <c r="H47" s="34">
        <v>1944</v>
      </c>
      <c r="I47" s="35">
        <v>1</v>
      </c>
      <c r="J47" s="29"/>
      <c r="K47" s="32">
        <f t="shared" si="0"/>
        <v>0.05</v>
      </c>
      <c r="L47" s="32">
        <v>0.05</v>
      </c>
      <c r="M47" s="32">
        <v>0.25</v>
      </c>
    </row>
    <row r="48" spans="1:13" x14ac:dyDescent="0.25">
      <c r="A48" s="26">
        <f t="shared" si="1"/>
        <v>39</v>
      </c>
      <c r="B48" s="29"/>
      <c r="C48" s="27"/>
      <c r="D48" s="28">
        <f t="shared" si="2"/>
        <v>922</v>
      </c>
      <c r="E48" s="29"/>
      <c r="F48" s="30">
        <v>0.03</v>
      </c>
      <c r="G48" s="27" t="s">
        <v>265</v>
      </c>
      <c r="H48" s="34">
        <v>1944</v>
      </c>
      <c r="I48" s="35">
        <v>1</v>
      </c>
      <c r="J48" s="29"/>
      <c r="K48" s="32">
        <f t="shared" si="0"/>
        <v>0.03</v>
      </c>
      <c r="L48" s="32">
        <v>0.1</v>
      </c>
      <c r="M48" s="32">
        <v>0.25</v>
      </c>
    </row>
    <row r="49" spans="1:13" x14ac:dyDescent="0.25">
      <c r="A49" s="26">
        <f t="shared" si="1"/>
        <v>40</v>
      </c>
      <c r="B49" s="29"/>
      <c r="C49" s="27"/>
      <c r="D49" s="28">
        <f t="shared" si="2"/>
        <v>923</v>
      </c>
      <c r="E49" s="29"/>
      <c r="F49" s="30">
        <v>0.03</v>
      </c>
      <c r="G49" s="27" t="s">
        <v>266</v>
      </c>
      <c r="H49" s="34">
        <v>1944</v>
      </c>
      <c r="I49" s="35">
        <v>1</v>
      </c>
      <c r="J49" s="29"/>
      <c r="K49" s="32">
        <f t="shared" si="0"/>
        <v>0.03</v>
      </c>
      <c r="L49" s="32">
        <v>0.05</v>
      </c>
      <c r="M49" s="32">
        <v>0.25</v>
      </c>
    </row>
    <row r="50" spans="1:13" x14ac:dyDescent="0.25">
      <c r="A50" s="26">
        <f t="shared" si="1"/>
        <v>41</v>
      </c>
      <c r="B50" s="29"/>
      <c r="C50" s="27"/>
      <c r="D50" s="28">
        <f t="shared" si="2"/>
        <v>924</v>
      </c>
      <c r="E50" s="29"/>
      <c r="F50" s="30">
        <v>0.03</v>
      </c>
      <c r="G50" s="27" t="s">
        <v>267</v>
      </c>
      <c r="H50" s="34">
        <v>1944</v>
      </c>
      <c r="I50" s="35">
        <v>1</v>
      </c>
      <c r="J50" s="29"/>
      <c r="K50" s="32">
        <f t="shared" si="0"/>
        <v>0.03</v>
      </c>
      <c r="L50" s="32">
        <v>0.05</v>
      </c>
      <c r="M50" s="32">
        <v>0.25</v>
      </c>
    </row>
    <row r="51" spans="1:13" x14ac:dyDescent="0.25">
      <c r="A51" s="26">
        <f t="shared" si="1"/>
        <v>42</v>
      </c>
      <c r="B51" s="29"/>
      <c r="C51" s="27"/>
      <c r="D51" s="28">
        <f t="shared" si="2"/>
        <v>925</v>
      </c>
      <c r="E51" s="29"/>
      <c r="F51" s="30">
        <v>0.03</v>
      </c>
      <c r="G51" s="27" t="s">
        <v>268</v>
      </c>
      <c r="H51" s="34">
        <v>1944</v>
      </c>
      <c r="I51" s="35">
        <v>1</v>
      </c>
      <c r="J51" s="29"/>
      <c r="K51" s="32">
        <f t="shared" si="0"/>
        <v>0.03</v>
      </c>
      <c r="L51" s="32">
        <v>0.05</v>
      </c>
      <c r="M51" s="32">
        <v>0.25</v>
      </c>
    </row>
    <row r="52" spans="1:13" x14ac:dyDescent="0.25">
      <c r="A52" s="26">
        <f t="shared" si="1"/>
        <v>43</v>
      </c>
      <c r="B52" s="29"/>
      <c r="C52" s="27"/>
      <c r="D52" s="28">
        <f t="shared" si="2"/>
        <v>926</v>
      </c>
      <c r="E52" s="29"/>
      <c r="F52" s="30">
        <v>0.03</v>
      </c>
      <c r="G52" s="27" t="s">
        <v>269</v>
      </c>
      <c r="H52" s="34">
        <v>1944</v>
      </c>
      <c r="I52" s="35">
        <v>1</v>
      </c>
      <c r="J52" s="29"/>
      <c r="K52" s="32">
        <f t="shared" si="0"/>
        <v>0.03</v>
      </c>
      <c r="L52" s="32">
        <v>0.05</v>
      </c>
      <c r="M52" s="32">
        <v>0.25</v>
      </c>
    </row>
    <row r="53" spans="1:13" x14ac:dyDescent="0.25">
      <c r="A53" s="26">
        <f t="shared" si="1"/>
        <v>44</v>
      </c>
      <c r="B53" s="29"/>
      <c r="C53" s="27"/>
      <c r="D53" s="28">
        <f t="shared" si="2"/>
        <v>927</v>
      </c>
      <c r="E53" s="29"/>
      <c r="F53" s="30">
        <v>0.03</v>
      </c>
      <c r="G53" s="27" t="s">
        <v>270</v>
      </c>
      <c r="H53" s="34">
        <v>1944</v>
      </c>
      <c r="I53" s="35">
        <v>1</v>
      </c>
      <c r="J53" s="29"/>
      <c r="K53" s="32">
        <f t="shared" si="0"/>
        <v>0.03</v>
      </c>
      <c r="L53" s="32">
        <v>0.05</v>
      </c>
      <c r="M53" s="32">
        <v>0.25</v>
      </c>
    </row>
    <row r="54" spans="1:13" x14ac:dyDescent="0.25">
      <c r="A54" s="26">
        <f t="shared" si="1"/>
        <v>45</v>
      </c>
      <c r="B54" s="29"/>
      <c r="C54" s="27"/>
      <c r="D54" s="28">
        <f t="shared" si="2"/>
        <v>928</v>
      </c>
      <c r="E54" s="29"/>
      <c r="F54" s="30">
        <v>0.05</v>
      </c>
      <c r="G54" s="27" t="s">
        <v>271</v>
      </c>
      <c r="H54" s="34">
        <v>1944</v>
      </c>
      <c r="I54" s="35">
        <v>1</v>
      </c>
      <c r="J54" s="29"/>
      <c r="K54" s="32">
        <f t="shared" si="0"/>
        <v>0.05</v>
      </c>
      <c r="L54" s="32">
        <v>0.05</v>
      </c>
      <c r="M54" s="32">
        <v>0.25</v>
      </c>
    </row>
    <row r="55" spans="1:13" x14ac:dyDescent="0.25">
      <c r="A55" s="26">
        <f t="shared" si="1"/>
        <v>46</v>
      </c>
      <c r="B55" s="29"/>
      <c r="C55" s="27"/>
      <c r="D55" s="28">
        <f t="shared" si="2"/>
        <v>929</v>
      </c>
      <c r="E55" s="29"/>
      <c r="F55" s="30">
        <v>0.03</v>
      </c>
      <c r="G55" s="27" t="s">
        <v>272</v>
      </c>
      <c r="H55" s="34">
        <v>1945</v>
      </c>
      <c r="I55" s="35">
        <v>1</v>
      </c>
      <c r="J55" s="29"/>
      <c r="K55" s="32">
        <f t="shared" si="0"/>
        <v>0.03</v>
      </c>
      <c r="L55" s="32">
        <v>0.05</v>
      </c>
      <c r="M55" s="32">
        <v>0.3</v>
      </c>
    </row>
    <row r="56" spans="1:13" x14ac:dyDescent="0.25">
      <c r="A56" s="26">
        <f t="shared" si="1"/>
        <v>47</v>
      </c>
      <c r="B56" s="29"/>
      <c r="C56" s="27"/>
      <c r="D56" s="28">
        <f t="shared" si="2"/>
        <v>930</v>
      </c>
      <c r="E56" s="29"/>
      <c r="F56" s="30">
        <v>0.01</v>
      </c>
      <c r="G56" s="80" t="s">
        <v>273</v>
      </c>
      <c r="H56" s="34">
        <v>1945</v>
      </c>
      <c r="I56" s="35">
        <v>1</v>
      </c>
      <c r="J56" s="29"/>
      <c r="K56" s="32">
        <f t="shared" si="0"/>
        <v>0.01</v>
      </c>
      <c r="L56" s="32">
        <v>0.05</v>
      </c>
      <c r="M56" s="32">
        <v>0.25</v>
      </c>
    </row>
    <row r="57" spans="1:13" x14ac:dyDescent="0.25">
      <c r="A57" s="26">
        <f t="shared" si="1"/>
        <v>48</v>
      </c>
      <c r="B57" s="29"/>
      <c r="C57" s="27"/>
      <c r="D57" s="28">
        <f t="shared" si="2"/>
        <v>931</v>
      </c>
      <c r="E57" s="29"/>
      <c r="F57" s="30">
        <v>0.02</v>
      </c>
      <c r="G57" s="80" t="s">
        <v>273</v>
      </c>
      <c r="H57" s="34">
        <v>1945</v>
      </c>
      <c r="I57" s="35">
        <v>1</v>
      </c>
      <c r="J57" s="29"/>
      <c r="K57" s="32">
        <f t="shared" si="0"/>
        <v>0.02</v>
      </c>
      <c r="L57" s="32">
        <v>0.05</v>
      </c>
      <c r="M57" s="32">
        <v>0.25</v>
      </c>
    </row>
    <row r="58" spans="1:13" x14ac:dyDescent="0.25">
      <c r="A58" s="26">
        <f t="shared" si="1"/>
        <v>49</v>
      </c>
      <c r="B58" s="29"/>
      <c r="C58" s="27"/>
      <c r="D58" s="28">
        <f t="shared" si="2"/>
        <v>932</v>
      </c>
      <c r="E58" s="29"/>
      <c r="F58" s="30">
        <v>0.03</v>
      </c>
      <c r="G58" s="80" t="s">
        <v>273</v>
      </c>
      <c r="H58" s="34">
        <v>1945</v>
      </c>
      <c r="I58" s="35">
        <v>1</v>
      </c>
      <c r="J58" s="29"/>
      <c r="K58" s="32">
        <f t="shared" si="0"/>
        <v>0.03</v>
      </c>
      <c r="L58" s="32">
        <v>0.05</v>
      </c>
      <c r="M58" s="32">
        <v>0.25</v>
      </c>
    </row>
    <row r="59" spans="1:13" x14ac:dyDescent="0.25">
      <c r="A59" s="26">
        <f t="shared" si="1"/>
        <v>50</v>
      </c>
      <c r="B59" s="29"/>
      <c r="C59" s="27"/>
      <c r="D59" s="28">
        <f t="shared" si="2"/>
        <v>933</v>
      </c>
      <c r="E59" s="29"/>
      <c r="F59" s="30">
        <v>0.05</v>
      </c>
      <c r="G59" s="80" t="s">
        <v>273</v>
      </c>
      <c r="H59" s="34">
        <v>1946</v>
      </c>
      <c r="I59" s="35">
        <v>1</v>
      </c>
      <c r="J59" s="29"/>
      <c r="K59" s="32">
        <f t="shared" si="0"/>
        <v>0.05</v>
      </c>
      <c r="L59" s="32">
        <v>0.05</v>
      </c>
      <c r="M59" s="32">
        <v>0.25</v>
      </c>
    </row>
    <row r="60" spans="1:13" x14ac:dyDescent="0.25">
      <c r="A60" s="26">
        <f t="shared" si="1"/>
        <v>51</v>
      </c>
      <c r="B60" s="29"/>
      <c r="C60" s="27"/>
      <c r="D60" s="28">
        <f t="shared" si="2"/>
        <v>934</v>
      </c>
      <c r="E60" s="29"/>
      <c r="F60" s="30">
        <v>0.03</v>
      </c>
      <c r="G60" s="27" t="s">
        <v>209</v>
      </c>
      <c r="H60" s="34">
        <v>1946</v>
      </c>
      <c r="I60" s="35">
        <v>1</v>
      </c>
      <c r="J60" s="29"/>
      <c r="K60" s="32">
        <f t="shared" si="0"/>
        <v>0.03</v>
      </c>
      <c r="L60" s="32">
        <v>0.05</v>
      </c>
      <c r="M60" s="32">
        <v>0.25</v>
      </c>
    </row>
    <row r="61" spans="1:13" x14ac:dyDescent="0.25">
      <c r="A61" s="26">
        <f t="shared" si="1"/>
        <v>52</v>
      </c>
      <c r="B61" s="29"/>
      <c r="C61" s="27"/>
      <c r="D61" s="28">
        <f t="shared" si="2"/>
        <v>935</v>
      </c>
      <c r="E61" s="29"/>
      <c r="F61" s="30">
        <v>0.03</v>
      </c>
      <c r="G61" s="27" t="s">
        <v>210</v>
      </c>
      <c r="H61" s="34">
        <v>1946</v>
      </c>
      <c r="I61" s="35">
        <v>1</v>
      </c>
      <c r="J61" s="29"/>
      <c r="K61" s="32">
        <f t="shared" si="0"/>
        <v>0.03</v>
      </c>
      <c r="L61" s="32">
        <v>0.05</v>
      </c>
      <c r="M61" s="32">
        <v>0.25</v>
      </c>
    </row>
    <row r="62" spans="1:13" x14ac:dyDescent="0.25">
      <c r="A62" s="26">
        <f t="shared" si="1"/>
        <v>53</v>
      </c>
      <c r="B62" s="29"/>
      <c r="C62" s="27"/>
      <c r="D62" s="28">
        <f t="shared" si="2"/>
        <v>936</v>
      </c>
      <c r="E62" s="29"/>
      <c r="F62" s="30">
        <v>0.03</v>
      </c>
      <c r="G62" s="27" t="s">
        <v>274</v>
      </c>
      <c r="H62" s="34">
        <v>1946</v>
      </c>
      <c r="I62" s="35">
        <v>1</v>
      </c>
      <c r="J62" s="29"/>
      <c r="K62" s="32">
        <f t="shared" si="0"/>
        <v>0.03</v>
      </c>
      <c r="L62" s="32">
        <v>0.05</v>
      </c>
      <c r="M62" s="32">
        <v>0.25</v>
      </c>
    </row>
    <row r="63" spans="1:13" x14ac:dyDescent="0.25">
      <c r="A63" s="26">
        <f t="shared" si="1"/>
        <v>54</v>
      </c>
      <c r="B63" s="29"/>
      <c r="C63" s="27"/>
      <c r="D63" s="28">
        <f t="shared" si="2"/>
        <v>937</v>
      </c>
      <c r="E63" s="29"/>
      <c r="F63" s="30">
        <v>0.03</v>
      </c>
      <c r="G63" s="27" t="s">
        <v>275</v>
      </c>
      <c r="H63" s="34">
        <v>1946</v>
      </c>
      <c r="I63" s="35">
        <v>1</v>
      </c>
      <c r="J63" s="29"/>
      <c r="K63" s="32">
        <f t="shared" si="0"/>
        <v>0.03</v>
      </c>
      <c r="L63" s="32">
        <v>0.05</v>
      </c>
      <c r="M63" s="32">
        <v>0.25</v>
      </c>
    </row>
    <row r="64" spans="1:13" x14ac:dyDescent="0.25">
      <c r="A64" s="26">
        <f t="shared" si="1"/>
        <v>55</v>
      </c>
      <c r="B64" s="29"/>
      <c r="C64" s="27"/>
      <c r="D64" s="28">
        <f t="shared" si="2"/>
        <v>938</v>
      </c>
      <c r="E64" s="29"/>
      <c r="F64" s="30">
        <v>0.03</v>
      </c>
      <c r="G64" s="27" t="s">
        <v>276</v>
      </c>
      <c r="H64" s="34">
        <v>1946</v>
      </c>
      <c r="I64" s="35">
        <v>1</v>
      </c>
      <c r="J64" s="29"/>
      <c r="K64" s="32">
        <f t="shared" si="0"/>
        <v>0.03</v>
      </c>
      <c r="L64" s="32">
        <v>0.05</v>
      </c>
      <c r="M64" s="32">
        <v>0.25</v>
      </c>
    </row>
    <row r="65" spans="1:13" x14ac:dyDescent="0.25">
      <c r="A65" s="26">
        <f t="shared" si="1"/>
        <v>56</v>
      </c>
      <c r="B65" s="29"/>
      <c r="C65" s="27"/>
      <c r="D65" s="28">
        <f t="shared" si="2"/>
        <v>939</v>
      </c>
      <c r="E65" s="29"/>
      <c r="F65" s="30">
        <v>0.03</v>
      </c>
      <c r="G65" s="27" t="s">
        <v>277</v>
      </c>
      <c r="H65" s="34">
        <v>1946</v>
      </c>
      <c r="I65" s="35">
        <v>1</v>
      </c>
      <c r="J65" s="29"/>
      <c r="K65" s="32">
        <f t="shared" si="0"/>
        <v>0.03</v>
      </c>
      <c r="L65" s="32">
        <v>0.05</v>
      </c>
      <c r="M65" s="32">
        <v>0.25</v>
      </c>
    </row>
    <row r="66" spans="1:13" x14ac:dyDescent="0.25">
      <c r="A66" s="26">
        <f t="shared" si="1"/>
        <v>57</v>
      </c>
      <c r="B66" s="29"/>
      <c r="C66" s="27"/>
      <c r="D66" s="28">
        <f t="shared" si="2"/>
        <v>940</v>
      </c>
      <c r="E66" s="29"/>
      <c r="F66" s="30">
        <v>0.03</v>
      </c>
      <c r="G66" s="27" t="s">
        <v>278</v>
      </c>
      <c r="H66" s="34">
        <v>1946</v>
      </c>
      <c r="I66" s="35">
        <v>1</v>
      </c>
      <c r="J66" s="29"/>
      <c r="K66" s="32">
        <f t="shared" si="0"/>
        <v>0.03</v>
      </c>
      <c r="L66" s="32">
        <v>0.05</v>
      </c>
      <c r="M66" s="32">
        <v>0.25</v>
      </c>
    </row>
    <row r="67" spans="1:13" x14ac:dyDescent="0.25">
      <c r="A67" s="26">
        <f t="shared" si="1"/>
        <v>58</v>
      </c>
      <c r="B67" s="29"/>
      <c r="C67" s="27"/>
      <c r="D67" s="28">
        <f t="shared" si="2"/>
        <v>941</v>
      </c>
      <c r="E67" s="29"/>
      <c r="F67" s="30">
        <v>0.03</v>
      </c>
      <c r="G67" s="27" t="s">
        <v>279</v>
      </c>
      <c r="H67" s="34">
        <v>1946</v>
      </c>
      <c r="I67" s="35">
        <v>1</v>
      </c>
      <c r="J67" s="29"/>
      <c r="K67" s="32">
        <f t="shared" si="0"/>
        <v>0.03</v>
      </c>
      <c r="L67" s="32">
        <v>0.05</v>
      </c>
      <c r="M67" s="32">
        <v>0.25</v>
      </c>
    </row>
    <row r="68" spans="1:13" x14ac:dyDescent="0.25">
      <c r="A68" s="26">
        <f t="shared" si="1"/>
        <v>59</v>
      </c>
      <c r="B68" s="29"/>
      <c r="C68" s="27"/>
      <c r="D68" s="28">
        <f t="shared" si="2"/>
        <v>942</v>
      </c>
      <c r="E68" s="29"/>
      <c r="F68" s="30">
        <v>0.03</v>
      </c>
      <c r="G68" s="27" t="s">
        <v>280</v>
      </c>
      <c r="H68" s="34">
        <v>1946</v>
      </c>
      <c r="I68" s="35">
        <v>1</v>
      </c>
      <c r="J68" s="29"/>
      <c r="K68" s="32">
        <f t="shared" si="0"/>
        <v>0.03</v>
      </c>
      <c r="L68" s="32">
        <v>0.05</v>
      </c>
      <c r="M68" s="32">
        <v>0.25</v>
      </c>
    </row>
    <row r="69" spans="1:13" x14ac:dyDescent="0.25">
      <c r="A69" s="26">
        <f t="shared" si="1"/>
        <v>60</v>
      </c>
      <c r="B69" s="29"/>
      <c r="C69" s="27"/>
      <c r="D69" s="28">
        <f t="shared" si="2"/>
        <v>943</v>
      </c>
      <c r="E69" s="29"/>
      <c r="F69" s="30">
        <v>0.03</v>
      </c>
      <c r="G69" s="27" t="s">
        <v>281</v>
      </c>
      <c r="H69" s="34">
        <v>1946</v>
      </c>
      <c r="I69" s="35">
        <v>1</v>
      </c>
      <c r="J69" s="29"/>
      <c r="K69" s="32">
        <f t="shared" si="0"/>
        <v>0.03</v>
      </c>
      <c r="L69" s="32">
        <v>0.05</v>
      </c>
      <c r="M69" s="32">
        <v>0.25</v>
      </c>
    </row>
    <row r="70" spans="1:13" x14ac:dyDescent="0.25">
      <c r="A70" s="26">
        <f t="shared" si="1"/>
        <v>61</v>
      </c>
      <c r="B70" s="29"/>
      <c r="C70" s="27"/>
      <c r="D70" s="28">
        <f t="shared" si="2"/>
        <v>944</v>
      </c>
      <c r="E70" s="29"/>
      <c r="F70" s="30">
        <v>0.03</v>
      </c>
      <c r="G70" s="27" t="s">
        <v>282</v>
      </c>
      <c r="H70" s="34">
        <v>1946</v>
      </c>
      <c r="I70" s="35">
        <v>1</v>
      </c>
      <c r="J70" s="27"/>
      <c r="K70" s="32">
        <f t="shared" si="0"/>
        <v>0.03</v>
      </c>
      <c r="L70" s="32">
        <v>0.05</v>
      </c>
      <c r="M70" s="32">
        <v>0.25</v>
      </c>
    </row>
    <row r="71" spans="1:13" x14ac:dyDescent="0.25">
      <c r="A71" s="26">
        <f t="shared" si="1"/>
        <v>62</v>
      </c>
      <c r="B71" s="29"/>
      <c r="C71" s="27"/>
      <c r="D71" s="28">
        <f t="shared" si="2"/>
        <v>945</v>
      </c>
      <c r="E71" s="29"/>
      <c r="F71" s="30">
        <v>0.03</v>
      </c>
      <c r="G71" s="27" t="s">
        <v>283</v>
      </c>
      <c r="H71" s="34">
        <v>1947</v>
      </c>
      <c r="I71" s="35">
        <v>1</v>
      </c>
      <c r="J71" s="29"/>
      <c r="K71" s="32">
        <f t="shared" si="0"/>
        <v>0.03</v>
      </c>
      <c r="L71" s="32">
        <v>0.05</v>
      </c>
      <c r="M71" s="32">
        <v>0.25</v>
      </c>
    </row>
    <row r="72" spans="1:13" x14ac:dyDescent="0.25">
      <c r="A72" s="26">
        <f t="shared" si="1"/>
        <v>63</v>
      </c>
      <c r="B72" s="29"/>
      <c r="C72" s="27"/>
      <c r="D72" s="28">
        <f t="shared" si="2"/>
        <v>946</v>
      </c>
      <c r="E72" s="29"/>
      <c r="F72" s="30">
        <v>0.03</v>
      </c>
      <c r="G72" s="27" t="s">
        <v>284</v>
      </c>
      <c r="H72" s="34">
        <v>1947</v>
      </c>
      <c r="I72" s="35">
        <v>1</v>
      </c>
      <c r="J72" s="29"/>
      <c r="K72" s="32">
        <f t="shared" si="0"/>
        <v>0.03</v>
      </c>
      <c r="L72" s="32">
        <v>0.05</v>
      </c>
      <c r="M72" s="32">
        <v>0.25</v>
      </c>
    </row>
    <row r="73" spans="1:13" x14ac:dyDescent="0.25">
      <c r="A73" s="26">
        <f t="shared" si="1"/>
        <v>64</v>
      </c>
      <c r="B73" s="27" t="s">
        <v>30</v>
      </c>
      <c r="C73" s="27"/>
      <c r="D73" s="28">
        <f t="shared" si="2"/>
        <v>947</v>
      </c>
      <c r="E73" s="29"/>
      <c r="F73" s="30">
        <v>0.03</v>
      </c>
      <c r="G73" s="27" t="s">
        <v>285</v>
      </c>
      <c r="H73" s="34">
        <v>1947</v>
      </c>
      <c r="I73" s="35">
        <v>1</v>
      </c>
      <c r="J73" s="29"/>
      <c r="K73" s="32">
        <f t="shared" si="0"/>
        <v>0.03</v>
      </c>
      <c r="L73" s="32">
        <v>0.05</v>
      </c>
      <c r="M73" s="32">
        <v>0.25</v>
      </c>
    </row>
    <row r="74" spans="1:13" x14ac:dyDescent="0.25">
      <c r="A74" s="26">
        <f t="shared" si="1"/>
        <v>65</v>
      </c>
      <c r="B74" s="29"/>
      <c r="C74" s="27"/>
      <c r="D74" s="28">
        <f t="shared" si="2"/>
        <v>948</v>
      </c>
      <c r="E74" s="29"/>
      <c r="F74" s="30">
        <v>0.15</v>
      </c>
      <c r="G74" s="27" t="s">
        <v>286</v>
      </c>
      <c r="H74" s="34">
        <v>1947</v>
      </c>
      <c r="I74" s="35">
        <v>1</v>
      </c>
      <c r="J74" s="27"/>
      <c r="K74" s="32">
        <f t="shared" ref="K74:K83" si="3">IF(F74*I74&gt;0,F74*I74," ")</f>
        <v>0.15</v>
      </c>
      <c r="L74" s="32">
        <v>0.25</v>
      </c>
      <c r="M74" s="32">
        <v>0.55000000000000004</v>
      </c>
    </row>
    <row r="75" spans="1:13" x14ac:dyDescent="0.25">
      <c r="A75" s="26">
        <f t="shared" ref="A75:A84" si="4">A74+1</f>
        <v>66</v>
      </c>
      <c r="B75" s="29"/>
      <c r="C75" s="27"/>
      <c r="D75" s="28">
        <f t="shared" si="2"/>
        <v>949</v>
      </c>
      <c r="E75" s="29"/>
      <c r="F75" s="30">
        <v>0.03</v>
      </c>
      <c r="G75" s="27" t="s">
        <v>287</v>
      </c>
      <c r="H75" s="34">
        <v>1947</v>
      </c>
      <c r="I75" s="35">
        <v>1</v>
      </c>
      <c r="J75" s="29"/>
      <c r="K75" s="32">
        <f t="shared" si="3"/>
        <v>0.03</v>
      </c>
      <c r="L75" s="32">
        <v>0.05</v>
      </c>
      <c r="M75" s="32">
        <v>0.25</v>
      </c>
    </row>
    <row r="76" spans="1:13" x14ac:dyDescent="0.25">
      <c r="A76" s="26">
        <f t="shared" si="4"/>
        <v>67</v>
      </c>
      <c r="B76" s="29"/>
      <c r="C76" s="27"/>
      <c r="D76" s="28">
        <f t="shared" ref="D76:D84" si="5">D75+1</f>
        <v>950</v>
      </c>
      <c r="E76" s="29"/>
      <c r="F76" s="30">
        <v>0.03</v>
      </c>
      <c r="G76" s="27" t="s">
        <v>288</v>
      </c>
      <c r="H76" s="34">
        <v>1947</v>
      </c>
      <c r="I76" s="35">
        <v>1</v>
      </c>
      <c r="J76" s="29"/>
      <c r="K76" s="32">
        <f t="shared" si="3"/>
        <v>0.03</v>
      </c>
      <c r="L76" s="32">
        <v>0.05</v>
      </c>
      <c r="M76" s="32">
        <v>0.25</v>
      </c>
    </row>
    <row r="77" spans="1:13" x14ac:dyDescent="0.25">
      <c r="A77" s="26">
        <f t="shared" si="4"/>
        <v>68</v>
      </c>
      <c r="B77" s="29"/>
      <c r="C77" s="27"/>
      <c r="D77" s="28">
        <f t="shared" si="5"/>
        <v>951</v>
      </c>
      <c r="E77" s="29"/>
      <c r="F77" s="30">
        <v>0.03</v>
      </c>
      <c r="G77" s="27" t="s">
        <v>289</v>
      </c>
      <c r="H77" s="34">
        <v>1947</v>
      </c>
      <c r="I77" s="35">
        <v>1</v>
      </c>
      <c r="J77" s="29"/>
      <c r="K77" s="32">
        <f t="shared" si="3"/>
        <v>0.03</v>
      </c>
      <c r="L77" s="32">
        <v>0.05</v>
      </c>
      <c r="M77" s="32">
        <v>0.25</v>
      </c>
    </row>
    <row r="78" spans="1:13" x14ac:dyDescent="0.25">
      <c r="A78" s="26">
        <f t="shared" si="4"/>
        <v>69</v>
      </c>
      <c r="B78" s="29"/>
      <c r="C78" s="27"/>
      <c r="D78" s="28">
        <f t="shared" si="5"/>
        <v>952</v>
      </c>
      <c r="E78" s="29"/>
      <c r="F78" s="30">
        <v>0.03</v>
      </c>
      <c r="G78" s="27" t="s">
        <v>290</v>
      </c>
      <c r="H78" s="34">
        <v>1947</v>
      </c>
      <c r="I78" s="35">
        <v>1</v>
      </c>
      <c r="J78" s="29"/>
      <c r="K78" s="32">
        <f t="shared" si="3"/>
        <v>0.03</v>
      </c>
      <c r="L78" s="32">
        <v>0.05</v>
      </c>
      <c r="M78" s="32">
        <v>0.25</v>
      </c>
    </row>
    <row r="79" spans="1:13" x14ac:dyDescent="0.25">
      <c r="A79" s="26">
        <f t="shared" si="4"/>
        <v>70</v>
      </c>
      <c r="B79" s="29"/>
      <c r="C79" s="27"/>
      <c r="D79" s="28">
        <f t="shared" si="5"/>
        <v>953</v>
      </c>
      <c r="E79" s="29"/>
      <c r="F79" s="30">
        <v>0.03</v>
      </c>
      <c r="G79" s="27" t="s">
        <v>291</v>
      </c>
      <c r="H79" s="34">
        <v>1948</v>
      </c>
      <c r="I79" s="35">
        <v>1</v>
      </c>
      <c r="J79" s="29"/>
      <c r="K79" s="32">
        <f t="shared" si="3"/>
        <v>0.03</v>
      </c>
      <c r="L79" s="32">
        <v>0.05</v>
      </c>
      <c r="M79" s="32">
        <v>0.25</v>
      </c>
    </row>
    <row r="80" spans="1:13" x14ac:dyDescent="0.25">
      <c r="A80" s="26">
        <f t="shared" si="4"/>
        <v>71</v>
      </c>
      <c r="B80" s="29"/>
      <c r="C80" s="27"/>
      <c r="D80" s="28">
        <f t="shared" si="5"/>
        <v>954</v>
      </c>
      <c r="E80" s="29"/>
      <c r="F80" s="30">
        <v>0.03</v>
      </c>
      <c r="G80" s="27" t="s">
        <v>292</v>
      </c>
      <c r="H80" s="34">
        <v>1948</v>
      </c>
      <c r="I80" s="35">
        <v>1</v>
      </c>
      <c r="J80" s="29"/>
      <c r="K80" s="32">
        <f t="shared" si="3"/>
        <v>0.03</v>
      </c>
      <c r="L80" s="32">
        <v>0.05</v>
      </c>
      <c r="M80" s="32">
        <v>0.25</v>
      </c>
    </row>
    <row r="81" spans="1:13" x14ac:dyDescent="0.25">
      <c r="A81" s="26">
        <f t="shared" si="4"/>
        <v>72</v>
      </c>
      <c r="B81" s="29"/>
      <c r="C81" s="27"/>
      <c r="D81" s="28">
        <f t="shared" si="5"/>
        <v>955</v>
      </c>
      <c r="E81" s="29"/>
      <c r="F81" s="30">
        <v>0.03</v>
      </c>
      <c r="G81" s="27" t="s">
        <v>293</v>
      </c>
      <c r="H81" s="34">
        <v>1948</v>
      </c>
      <c r="I81" s="35">
        <v>1</v>
      </c>
      <c r="J81" s="29"/>
      <c r="K81" s="32">
        <f t="shared" si="3"/>
        <v>0.03</v>
      </c>
      <c r="L81" s="32">
        <v>0.05</v>
      </c>
      <c r="M81" s="32">
        <v>0.25</v>
      </c>
    </row>
    <row r="82" spans="1:13" x14ac:dyDescent="0.25">
      <c r="A82" s="26">
        <f t="shared" si="4"/>
        <v>73</v>
      </c>
      <c r="B82" s="29"/>
      <c r="C82" s="27"/>
      <c r="D82" s="28">
        <f t="shared" si="5"/>
        <v>956</v>
      </c>
      <c r="E82" s="29"/>
      <c r="F82" s="30">
        <v>0.03</v>
      </c>
      <c r="G82" s="27" t="s">
        <v>294</v>
      </c>
      <c r="H82" s="34">
        <v>1948</v>
      </c>
      <c r="I82" s="35">
        <v>1</v>
      </c>
      <c r="J82" s="27"/>
      <c r="K82" s="32">
        <f t="shared" si="3"/>
        <v>0.03</v>
      </c>
      <c r="L82" s="32">
        <v>0.05</v>
      </c>
      <c r="M82" s="32">
        <v>0.25</v>
      </c>
    </row>
    <row r="83" spans="1:13" x14ac:dyDescent="0.25">
      <c r="A83" s="26">
        <f t="shared" si="4"/>
        <v>74</v>
      </c>
      <c r="B83" s="29"/>
      <c r="C83" s="27"/>
      <c r="D83" s="28">
        <f t="shared" si="5"/>
        <v>957</v>
      </c>
      <c r="E83" s="29"/>
      <c r="F83" s="30">
        <v>0.03</v>
      </c>
      <c r="G83" s="27" t="s">
        <v>295</v>
      </c>
      <c r="H83" s="34">
        <v>1948</v>
      </c>
      <c r="I83" s="35">
        <v>1</v>
      </c>
      <c r="J83" s="29"/>
      <c r="K83" s="32">
        <f t="shared" si="3"/>
        <v>0.03</v>
      </c>
      <c r="L83" s="32">
        <v>0.05</v>
      </c>
      <c r="M83" s="32">
        <v>0.25</v>
      </c>
    </row>
    <row r="84" spans="1:13" ht="16.5" thickBot="1" x14ac:dyDescent="0.3">
      <c r="A84" s="26">
        <f t="shared" si="4"/>
        <v>75</v>
      </c>
      <c r="B84" s="29"/>
      <c r="C84" s="27"/>
      <c r="D84" s="28">
        <f t="shared" si="5"/>
        <v>958</v>
      </c>
      <c r="E84" s="29"/>
      <c r="F84" s="30">
        <v>0.05</v>
      </c>
      <c r="G84" s="27" t="s">
        <v>296</v>
      </c>
      <c r="H84" s="34">
        <v>1948</v>
      </c>
      <c r="I84" s="35">
        <v>1</v>
      </c>
      <c r="J84" s="29"/>
      <c r="K84" s="32">
        <f>IF(F84*I84&gt;0,F84*I84," ")</f>
        <v>0.05</v>
      </c>
      <c r="L84" s="32">
        <v>0.05</v>
      </c>
      <c r="M84" s="32">
        <v>0.25</v>
      </c>
    </row>
    <row r="85" spans="1:13" ht="16.5" thickTop="1" x14ac:dyDescent="0.25">
      <c r="A85" s="37"/>
      <c r="B85" s="38"/>
      <c r="C85" s="38"/>
      <c r="D85" s="39"/>
      <c r="E85" s="38"/>
      <c r="F85" s="40"/>
      <c r="G85" s="38"/>
      <c r="H85" s="38"/>
      <c r="I85" s="41"/>
      <c r="J85" s="42"/>
      <c r="K85" s="43"/>
      <c r="L85" s="44"/>
      <c r="M85" s="45"/>
    </row>
    <row r="86" spans="1:13" ht="16.5" thickBot="1" x14ac:dyDescent="0.3">
      <c r="A86" s="46"/>
      <c r="B86" s="47" t="s">
        <v>36</v>
      </c>
      <c r="C86" s="48"/>
      <c r="D86" s="49"/>
      <c r="E86" s="48"/>
      <c r="F86" s="50"/>
      <c r="G86" s="48"/>
      <c r="H86" s="48"/>
      <c r="I86" s="51"/>
      <c r="J86" s="52" t="s">
        <v>2</v>
      </c>
      <c r="K86" s="53"/>
      <c r="L86" s="53"/>
      <c r="M86" s="54"/>
    </row>
    <row r="87" spans="1:13" ht="16.5" thickTop="1" x14ac:dyDescent="0.25">
      <c r="A87" s="46"/>
      <c r="B87" s="55" t="s">
        <v>37</v>
      </c>
      <c r="C87" s="48"/>
      <c r="D87" s="49"/>
      <c r="E87" s="56"/>
      <c r="F87" s="57"/>
      <c r="G87" s="56"/>
      <c r="H87" s="56"/>
      <c r="I87" s="51"/>
      <c r="J87" s="58"/>
      <c r="K87" s="59"/>
      <c r="L87" s="59"/>
      <c r="M87" s="60"/>
    </row>
    <row r="88" spans="1:13" x14ac:dyDescent="0.25">
      <c r="A88" s="46"/>
      <c r="B88" s="47" t="s">
        <v>38</v>
      </c>
      <c r="C88" s="48"/>
      <c r="D88" s="49"/>
      <c r="E88" s="56"/>
      <c r="F88" s="57"/>
      <c r="G88" s="56"/>
      <c r="H88" s="56"/>
      <c r="I88" s="51"/>
      <c r="J88" s="61" t="s">
        <v>39</v>
      </c>
      <c r="K88" s="62"/>
      <c r="L88" s="63"/>
      <c r="M88" s="64">
        <f>SUM(K10:K84)</f>
        <v>2.7399999999999975</v>
      </c>
    </row>
    <row r="89" spans="1:13" x14ac:dyDescent="0.25">
      <c r="A89" s="46"/>
      <c r="B89" s="48"/>
      <c r="C89" s="48"/>
      <c r="D89" s="49"/>
      <c r="E89" s="56"/>
      <c r="F89" s="57"/>
      <c r="G89" s="56"/>
      <c r="H89" s="56"/>
      <c r="I89" s="51"/>
      <c r="J89" s="61" t="s">
        <v>40</v>
      </c>
      <c r="K89" s="62"/>
      <c r="L89" s="63"/>
      <c r="M89" s="64">
        <f>SUM(L10:L84)</f>
        <v>10.350000000000021</v>
      </c>
    </row>
    <row r="90" spans="1:13" x14ac:dyDescent="0.25">
      <c r="A90" s="46"/>
      <c r="B90" s="48"/>
      <c r="C90" s="48"/>
      <c r="D90" s="49"/>
      <c r="E90" s="48"/>
      <c r="F90" s="50"/>
      <c r="G90" s="48"/>
      <c r="H90" s="48"/>
      <c r="I90" s="51"/>
      <c r="J90" s="61" t="s">
        <v>41</v>
      </c>
      <c r="K90" s="62"/>
      <c r="L90" s="63"/>
      <c r="M90" s="64">
        <f>SUM(M10:M84)</f>
        <v>35.450000000000003</v>
      </c>
    </row>
    <row r="91" spans="1:13" ht="16.5" thickBot="1" x14ac:dyDescent="0.3">
      <c r="A91" s="65"/>
      <c r="B91" s="66"/>
      <c r="C91" s="66"/>
      <c r="D91" s="67"/>
      <c r="E91" s="66"/>
      <c r="F91" s="68"/>
      <c r="G91" s="66"/>
      <c r="H91" s="66"/>
      <c r="I91" s="69"/>
      <c r="J91" s="70" t="s">
        <v>42</v>
      </c>
      <c r="K91" s="71"/>
      <c r="L91" s="71"/>
      <c r="M91" s="72">
        <f>SUM(I10:I84)</f>
        <v>75</v>
      </c>
    </row>
    <row r="92" spans="1:13" ht="16.5" thickTop="1" x14ac:dyDescent="0.25">
      <c r="A92" s="73"/>
      <c r="B92" s="74" t="s">
        <v>1584</v>
      </c>
      <c r="C92" s="75"/>
      <c r="D92" s="75"/>
      <c r="E92" s="75"/>
      <c r="F92" s="76"/>
      <c r="G92" s="75"/>
      <c r="H92" s="75"/>
      <c r="I92" s="75"/>
      <c r="J92" s="75"/>
      <c r="K92" s="76"/>
      <c r="L92" s="76"/>
      <c r="M92" s="77"/>
    </row>
  </sheetData>
  <printOptions gridLinesSet="0"/>
  <pageMargins left="0.75" right="0.25" top="0.75" bottom="0.55000000000000004" header="0.5" footer="0.5"/>
  <pageSetup scale="48" orientation="portrait" horizontalDpi="300" verticalDpi="300" r:id="rId1"/>
  <headerFooter alignWithMargins="0">
    <oddHeader>&amp;L&amp;D</oddHeader>
    <oddFooter>&amp;LREGISS13.XLS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92"/>
  <sheetViews>
    <sheetView showGridLines="0" zoomScale="80" zoomScaleNormal="8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52.42578125" style="11" customWidth="1"/>
    <col min="11" max="12" width="10" style="11" customWidth="1"/>
    <col min="13" max="13" width="13.85546875" style="11" customWidth="1"/>
    <col min="14" max="14" width="2.28515625" style="11" customWidth="1"/>
    <col min="15" max="16384" width="12.5703125" style="11"/>
  </cols>
  <sheetData>
    <row r="1" spans="1:14" x14ac:dyDescent="0.25">
      <c r="L1" s="12" t="s">
        <v>15</v>
      </c>
    </row>
    <row r="3" spans="1:14" ht="30.75" x14ac:dyDescent="0.45">
      <c r="A3" s="13" t="s">
        <v>0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</row>
    <row r="4" spans="1:14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</row>
    <row r="5" spans="1:14" ht="30.75" x14ac:dyDescent="0.45">
      <c r="A5" s="13" t="s">
        <v>16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</row>
    <row r="6" spans="1:14" x14ac:dyDescent="0.25">
      <c r="L6" s="12" t="s">
        <v>3</v>
      </c>
    </row>
    <row r="8" spans="1:14" x14ac:dyDescent="0.25">
      <c r="A8" s="15" t="s">
        <v>17</v>
      </c>
      <c r="B8" s="16"/>
      <c r="C8" s="17" t="s">
        <v>18</v>
      </c>
      <c r="D8" s="18"/>
      <c r="E8" s="19"/>
      <c r="F8" s="20" t="s">
        <v>19</v>
      </c>
      <c r="G8" s="20" t="s">
        <v>20</v>
      </c>
      <c r="H8" s="20" t="s">
        <v>21</v>
      </c>
      <c r="I8" s="20" t="s">
        <v>22</v>
      </c>
      <c r="J8" s="20" t="s">
        <v>23</v>
      </c>
      <c r="K8" s="20" t="s">
        <v>5</v>
      </c>
      <c r="L8" s="20" t="s">
        <v>24</v>
      </c>
      <c r="M8" s="20" t="s">
        <v>25</v>
      </c>
    </row>
    <row r="9" spans="1:14" ht="16.5" thickBot="1" x14ac:dyDescent="0.3">
      <c r="A9" s="21"/>
      <c r="B9" s="22"/>
      <c r="C9" s="23" t="s">
        <v>26</v>
      </c>
      <c r="D9" s="23" t="s">
        <v>27</v>
      </c>
      <c r="E9" s="24" t="s">
        <v>28</v>
      </c>
      <c r="F9" s="22"/>
      <c r="G9" s="22"/>
      <c r="H9" s="24" t="s">
        <v>29</v>
      </c>
      <c r="I9" s="25" t="s">
        <v>30</v>
      </c>
      <c r="J9" s="22"/>
      <c r="K9" s="24" t="s">
        <v>10</v>
      </c>
      <c r="L9" s="24" t="s">
        <v>11</v>
      </c>
      <c r="M9" s="24" t="s">
        <v>10</v>
      </c>
    </row>
    <row r="10" spans="1:14" ht="16.5" thickTop="1" x14ac:dyDescent="0.25">
      <c r="A10" s="26">
        <v>1</v>
      </c>
      <c r="B10" s="27" t="s">
        <v>30</v>
      </c>
      <c r="C10" s="27"/>
      <c r="D10" s="28">
        <v>959</v>
      </c>
      <c r="E10" s="29"/>
      <c r="F10" s="30">
        <v>0.03</v>
      </c>
      <c r="G10" s="27" t="s">
        <v>297</v>
      </c>
      <c r="H10" s="34">
        <v>1948</v>
      </c>
      <c r="I10" s="31">
        <v>1</v>
      </c>
      <c r="J10" s="29"/>
      <c r="K10" s="32">
        <f t="shared" ref="K10:K73" si="0">IF(F10*I10&gt;0,F10*I10," ")</f>
        <v>0.03</v>
      </c>
      <c r="L10" s="33">
        <v>0.05</v>
      </c>
      <c r="M10" s="33">
        <v>0.25</v>
      </c>
    </row>
    <row r="11" spans="1:14" x14ac:dyDescent="0.25">
      <c r="A11" s="26">
        <f t="shared" ref="A11:A74" si="1">A10+1</f>
        <v>2</v>
      </c>
      <c r="B11" s="29"/>
      <c r="C11" s="27"/>
      <c r="D11" s="28">
        <f>D10+1</f>
        <v>960</v>
      </c>
      <c r="E11" s="29"/>
      <c r="F11" s="30">
        <v>0.03</v>
      </c>
      <c r="G11" s="27" t="s">
        <v>298</v>
      </c>
      <c r="H11" s="34">
        <v>1948</v>
      </c>
      <c r="I11" s="31">
        <v>1</v>
      </c>
      <c r="J11" s="29"/>
      <c r="K11" s="32">
        <f t="shared" si="0"/>
        <v>0.03</v>
      </c>
      <c r="L11" s="33">
        <v>0.05</v>
      </c>
      <c r="M11" s="33">
        <v>0.25</v>
      </c>
    </row>
    <row r="12" spans="1:14" x14ac:dyDescent="0.25">
      <c r="A12" s="26">
        <f t="shared" si="1"/>
        <v>3</v>
      </c>
      <c r="B12" s="29"/>
      <c r="C12" s="27"/>
      <c r="D12" s="28">
        <f t="shared" ref="D12:D75" si="2">D11+1</f>
        <v>961</v>
      </c>
      <c r="E12" s="29"/>
      <c r="F12" s="30">
        <v>0.03</v>
      </c>
      <c r="G12" s="27" t="s">
        <v>299</v>
      </c>
      <c r="H12" s="34">
        <v>1948</v>
      </c>
      <c r="I12" s="31">
        <v>1</v>
      </c>
      <c r="J12" s="29"/>
      <c r="K12" s="32">
        <f t="shared" si="0"/>
        <v>0.03</v>
      </c>
      <c r="L12" s="33">
        <v>0.05</v>
      </c>
      <c r="M12" s="33">
        <v>0.25</v>
      </c>
    </row>
    <row r="13" spans="1:14" x14ac:dyDescent="0.25">
      <c r="A13" s="26">
        <f t="shared" si="1"/>
        <v>4</v>
      </c>
      <c r="B13" s="29"/>
      <c r="C13" s="27"/>
      <c r="D13" s="28">
        <f t="shared" si="2"/>
        <v>962</v>
      </c>
      <c r="E13" s="29"/>
      <c r="F13" s="30">
        <v>0.03</v>
      </c>
      <c r="G13" s="27" t="s">
        <v>300</v>
      </c>
      <c r="H13" s="34">
        <v>1948</v>
      </c>
      <c r="I13" s="31">
        <v>1</v>
      </c>
      <c r="J13" s="29"/>
      <c r="K13" s="32">
        <f t="shared" si="0"/>
        <v>0.03</v>
      </c>
      <c r="L13" s="33">
        <v>0.05</v>
      </c>
      <c r="M13" s="33">
        <v>0.25</v>
      </c>
    </row>
    <row r="14" spans="1:14" x14ac:dyDescent="0.25">
      <c r="A14" s="26">
        <f t="shared" si="1"/>
        <v>5</v>
      </c>
      <c r="B14" s="29"/>
      <c r="C14" s="27"/>
      <c r="D14" s="28">
        <f t="shared" si="2"/>
        <v>963</v>
      </c>
      <c r="E14" s="29"/>
      <c r="F14" s="30">
        <v>0.03</v>
      </c>
      <c r="G14" s="27" t="s">
        <v>301</v>
      </c>
      <c r="H14" s="34">
        <v>1948</v>
      </c>
      <c r="I14" s="31">
        <v>1</v>
      </c>
      <c r="J14" s="29"/>
      <c r="K14" s="32">
        <f t="shared" si="0"/>
        <v>0.03</v>
      </c>
      <c r="L14" s="33">
        <v>0.05</v>
      </c>
      <c r="M14" s="33">
        <v>0.25</v>
      </c>
    </row>
    <row r="15" spans="1:14" x14ac:dyDescent="0.25">
      <c r="A15" s="26">
        <f t="shared" si="1"/>
        <v>6</v>
      </c>
      <c r="B15" s="29"/>
      <c r="C15" s="27"/>
      <c r="D15" s="28">
        <f t="shared" si="2"/>
        <v>964</v>
      </c>
      <c r="E15" s="29"/>
      <c r="F15" s="30">
        <v>0.03</v>
      </c>
      <c r="G15" s="27" t="s">
        <v>207</v>
      </c>
      <c r="H15" s="34">
        <v>1948</v>
      </c>
      <c r="I15" s="31">
        <v>1</v>
      </c>
      <c r="J15" s="29"/>
      <c r="K15" s="32">
        <f t="shared" si="0"/>
        <v>0.03</v>
      </c>
      <c r="L15" s="33">
        <v>0.05</v>
      </c>
      <c r="M15" s="33">
        <v>0.25</v>
      </c>
    </row>
    <row r="16" spans="1:14" x14ac:dyDescent="0.25">
      <c r="A16" s="26">
        <f t="shared" si="1"/>
        <v>7</v>
      </c>
      <c r="B16" s="29"/>
      <c r="C16" s="27"/>
      <c r="D16" s="28">
        <f t="shared" si="2"/>
        <v>965</v>
      </c>
      <c r="E16" s="29"/>
      <c r="F16" s="30">
        <v>0.03</v>
      </c>
      <c r="G16" s="27" t="s">
        <v>302</v>
      </c>
      <c r="H16" s="34">
        <v>1948</v>
      </c>
      <c r="I16" s="31">
        <v>1</v>
      </c>
      <c r="J16" s="29"/>
      <c r="K16" s="32">
        <f t="shared" si="0"/>
        <v>0.03</v>
      </c>
      <c r="L16" s="33">
        <v>0.05</v>
      </c>
      <c r="M16" s="33">
        <v>0.25</v>
      </c>
    </row>
    <row r="17" spans="1:13" x14ac:dyDescent="0.25">
      <c r="A17" s="26">
        <f t="shared" si="1"/>
        <v>8</v>
      </c>
      <c r="B17" s="29"/>
      <c r="C17" s="27"/>
      <c r="D17" s="28">
        <f t="shared" si="2"/>
        <v>966</v>
      </c>
      <c r="E17" s="29"/>
      <c r="F17" s="30">
        <v>0.03</v>
      </c>
      <c r="G17" s="27" t="s">
        <v>303</v>
      </c>
      <c r="H17" s="34">
        <v>1948</v>
      </c>
      <c r="I17" s="31">
        <v>1</v>
      </c>
      <c r="J17" s="29"/>
      <c r="K17" s="32">
        <f t="shared" si="0"/>
        <v>0.03</v>
      </c>
      <c r="L17" s="33">
        <v>0.05</v>
      </c>
      <c r="M17" s="33">
        <v>0.25</v>
      </c>
    </row>
    <row r="18" spans="1:13" x14ac:dyDescent="0.25">
      <c r="A18" s="26">
        <f t="shared" si="1"/>
        <v>9</v>
      </c>
      <c r="B18" s="29"/>
      <c r="C18" s="27"/>
      <c r="D18" s="28">
        <f t="shared" si="2"/>
        <v>967</v>
      </c>
      <c r="E18" s="29"/>
      <c r="F18" s="30">
        <v>0.03</v>
      </c>
      <c r="G18" s="27" t="s">
        <v>304</v>
      </c>
      <c r="H18" s="34">
        <v>1948</v>
      </c>
      <c r="I18" s="31">
        <v>1</v>
      </c>
      <c r="J18" s="29"/>
      <c r="K18" s="32">
        <f t="shared" si="0"/>
        <v>0.03</v>
      </c>
      <c r="L18" s="33">
        <v>0.05</v>
      </c>
      <c r="M18" s="33">
        <v>0.25</v>
      </c>
    </row>
    <row r="19" spans="1:13" x14ac:dyDescent="0.25">
      <c r="A19" s="26">
        <f t="shared" si="1"/>
        <v>10</v>
      </c>
      <c r="B19" s="29"/>
      <c r="C19" s="27"/>
      <c r="D19" s="28">
        <f t="shared" si="2"/>
        <v>968</v>
      </c>
      <c r="E19" s="29"/>
      <c r="F19" s="30">
        <v>0.03</v>
      </c>
      <c r="G19" s="27" t="s">
        <v>305</v>
      </c>
      <c r="H19" s="34">
        <v>1948</v>
      </c>
      <c r="I19" s="31">
        <v>1</v>
      </c>
      <c r="J19" s="29"/>
      <c r="K19" s="32">
        <f t="shared" si="0"/>
        <v>0.03</v>
      </c>
      <c r="L19" s="33">
        <v>0.05</v>
      </c>
      <c r="M19" s="33">
        <v>0.25</v>
      </c>
    </row>
    <row r="20" spans="1:13" x14ac:dyDescent="0.25">
      <c r="A20" s="26">
        <f t="shared" si="1"/>
        <v>11</v>
      </c>
      <c r="B20" s="29"/>
      <c r="C20" s="27"/>
      <c r="D20" s="28">
        <f t="shared" si="2"/>
        <v>969</v>
      </c>
      <c r="E20" s="29"/>
      <c r="F20" s="30">
        <v>0.03</v>
      </c>
      <c r="G20" s="27" t="s">
        <v>306</v>
      </c>
      <c r="H20" s="34">
        <v>1948</v>
      </c>
      <c r="I20" s="31">
        <v>1</v>
      </c>
      <c r="J20" s="29"/>
      <c r="K20" s="32">
        <f t="shared" si="0"/>
        <v>0.03</v>
      </c>
      <c r="L20" s="33">
        <v>0.05</v>
      </c>
      <c r="M20" s="33">
        <v>0.25</v>
      </c>
    </row>
    <row r="21" spans="1:13" x14ac:dyDescent="0.25">
      <c r="A21" s="26">
        <f t="shared" si="1"/>
        <v>12</v>
      </c>
      <c r="B21" s="29"/>
      <c r="C21" s="27"/>
      <c r="D21" s="28">
        <f t="shared" si="2"/>
        <v>970</v>
      </c>
      <c r="E21" s="29"/>
      <c r="F21" s="30">
        <v>0.03</v>
      </c>
      <c r="G21" s="27" t="s">
        <v>307</v>
      </c>
      <c r="H21" s="34">
        <v>1948</v>
      </c>
      <c r="I21" s="31">
        <v>1</v>
      </c>
      <c r="J21" s="29"/>
      <c r="K21" s="32">
        <f t="shared" si="0"/>
        <v>0.03</v>
      </c>
      <c r="L21" s="33">
        <v>0.05</v>
      </c>
      <c r="M21" s="33">
        <v>0.25</v>
      </c>
    </row>
    <row r="22" spans="1:13" x14ac:dyDescent="0.25">
      <c r="A22" s="26">
        <f t="shared" si="1"/>
        <v>13</v>
      </c>
      <c r="B22" s="29"/>
      <c r="C22" s="27"/>
      <c r="D22" s="28">
        <f t="shared" si="2"/>
        <v>971</v>
      </c>
      <c r="E22" s="29"/>
      <c r="F22" s="30">
        <v>0.03</v>
      </c>
      <c r="G22" s="27" t="s">
        <v>308</v>
      </c>
      <c r="H22" s="34">
        <v>1948</v>
      </c>
      <c r="I22" s="31">
        <v>1</v>
      </c>
      <c r="J22" s="29"/>
      <c r="K22" s="32">
        <f t="shared" si="0"/>
        <v>0.03</v>
      </c>
      <c r="L22" s="33">
        <v>0.05</v>
      </c>
      <c r="M22" s="33">
        <v>0.25</v>
      </c>
    </row>
    <row r="23" spans="1:13" x14ac:dyDescent="0.25">
      <c r="A23" s="26">
        <f t="shared" si="1"/>
        <v>14</v>
      </c>
      <c r="B23" s="29"/>
      <c r="C23" s="27"/>
      <c r="D23" s="28">
        <f t="shared" si="2"/>
        <v>972</v>
      </c>
      <c r="E23" s="29"/>
      <c r="F23" s="30">
        <v>0.03</v>
      </c>
      <c r="G23" s="27" t="s">
        <v>309</v>
      </c>
      <c r="H23" s="34">
        <v>1948</v>
      </c>
      <c r="I23" s="31">
        <v>1</v>
      </c>
      <c r="J23" s="29"/>
      <c r="K23" s="32">
        <f t="shared" si="0"/>
        <v>0.03</v>
      </c>
      <c r="L23" s="33">
        <v>0.05</v>
      </c>
      <c r="M23" s="33">
        <v>0.25</v>
      </c>
    </row>
    <row r="24" spans="1:13" x14ac:dyDescent="0.25">
      <c r="A24" s="26">
        <f t="shared" si="1"/>
        <v>15</v>
      </c>
      <c r="B24" s="29"/>
      <c r="C24" s="27"/>
      <c r="D24" s="28">
        <f t="shared" si="2"/>
        <v>973</v>
      </c>
      <c r="E24" s="29"/>
      <c r="F24" s="30">
        <v>0.03</v>
      </c>
      <c r="G24" s="27" t="s">
        <v>310</v>
      </c>
      <c r="H24" s="34">
        <v>1948</v>
      </c>
      <c r="I24" s="31">
        <v>1</v>
      </c>
      <c r="J24" s="29"/>
      <c r="K24" s="32">
        <f t="shared" si="0"/>
        <v>0.03</v>
      </c>
      <c r="L24" s="33">
        <v>0.05</v>
      </c>
      <c r="M24" s="33">
        <v>0.25</v>
      </c>
    </row>
    <row r="25" spans="1:13" x14ac:dyDescent="0.25">
      <c r="A25" s="26">
        <f t="shared" si="1"/>
        <v>16</v>
      </c>
      <c r="B25" s="29"/>
      <c r="C25" s="27"/>
      <c r="D25" s="28">
        <f t="shared" si="2"/>
        <v>974</v>
      </c>
      <c r="E25" s="29"/>
      <c r="F25" s="30">
        <v>0.03</v>
      </c>
      <c r="G25" s="27" t="s">
        <v>311</v>
      </c>
      <c r="H25" s="34">
        <v>1948</v>
      </c>
      <c r="I25" s="31">
        <v>1</v>
      </c>
      <c r="J25" s="29"/>
      <c r="K25" s="32">
        <f t="shared" si="0"/>
        <v>0.03</v>
      </c>
      <c r="L25" s="33">
        <v>0.05</v>
      </c>
      <c r="M25" s="33">
        <v>0.25</v>
      </c>
    </row>
    <row r="26" spans="1:13" x14ac:dyDescent="0.25">
      <c r="A26" s="26">
        <f t="shared" si="1"/>
        <v>17</v>
      </c>
      <c r="B26" s="29"/>
      <c r="C26" s="27"/>
      <c r="D26" s="28">
        <f t="shared" si="2"/>
        <v>975</v>
      </c>
      <c r="E26" s="29"/>
      <c r="F26" s="30">
        <v>0.03</v>
      </c>
      <c r="G26" s="27" t="s">
        <v>312</v>
      </c>
      <c r="H26" s="34">
        <v>1948</v>
      </c>
      <c r="I26" s="31">
        <v>1</v>
      </c>
      <c r="J26" s="29"/>
      <c r="K26" s="32">
        <f t="shared" si="0"/>
        <v>0.03</v>
      </c>
      <c r="L26" s="33">
        <v>0.05</v>
      </c>
      <c r="M26" s="33">
        <v>0.25</v>
      </c>
    </row>
    <row r="27" spans="1:13" x14ac:dyDescent="0.25">
      <c r="A27" s="26">
        <f t="shared" si="1"/>
        <v>18</v>
      </c>
      <c r="B27" s="29"/>
      <c r="C27" s="27"/>
      <c r="D27" s="28">
        <f t="shared" si="2"/>
        <v>976</v>
      </c>
      <c r="E27" s="29"/>
      <c r="F27" s="30">
        <v>0.03</v>
      </c>
      <c r="G27" s="27" t="s">
        <v>313</v>
      </c>
      <c r="H27" s="34">
        <v>1948</v>
      </c>
      <c r="I27" s="31">
        <v>1</v>
      </c>
      <c r="J27" s="29"/>
      <c r="K27" s="32">
        <f t="shared" si="0"/>
        <v>0.03</v>
      </c>
      <c r="L27" s="33">
        <v>0.05</v>
      </c>
      <c r="M27" s="33">
        <v>0.25</v>
      </c>
    </row>
    <row r="28" spans="1:13" x14ac:dyDescent="0.25">
      <c r="A28" s="26">
        <f t="shared" si="1"/>
        <v>19</v>
      </c>
      <c r="B28" s="29"/>
      <c r="C28" s="27"/>
      <c r="D28" s="28">
        <f t="shared" si="2"/>
        <v>977</v>
      </c>
      <c r="E28" s="29"/>
      <c r="F28" s="30">
        <v>0.03</v>
      </c>
      <c r="G28" s="27" t="s">
        <v>314</v>
      </c>
      <c r="H28" s="34">
        <v>1948</v>
      </c>
      <c r="I28" s="31">
        <v>1</v>
      </c>
      <c r="J28" s="29"/>
      <c r="K28" s="32">
        <f t="shared" si="0"/>
        <v>0.03</v>
      </c>
      <c r="L28" s="33">
        <v>0.05</v>
      </c>
      <c r="M28" s="33">
        <v>0.25</v>
      </c>
    </row>
    <row r="29" spans="1:13" x14ac:dyDescent="0.25">
      <c r="A29" s="26">
        <f t="shared" si="1"/>
        <v>20</v>
      </c>
      <c r="B29" s="29"/>
      <c r="C29" s="27"/>
      <c r="D29" s="28">
        <f t="shared" si="2"/>
        <v>978</v>
      </c>
      <c r="E29" s="29"/>
      <c r="F29" s="30">
        <v>0.03</v>
      </c>
      <c r="G29" s="27" t="s">
        <v>315</v>
      </c>
      <c r="H29" s="34">
        <v>1948</v>
      </c>
      <c r="I29" s="31">
        <v>1</v>
      </c>
      <c r="J29" s="29"/>
      <c r="K29" s="32">
        <f t="shared" si="0"/>
        <v>0.03</v>
      </c>
      <c r="L29" s="33">
        <v>0.05</v>
      </c>
      <c r="M29" s="33">
        <v>0.25</v>
      </c>
    </row>
    <row r="30" spans="1:13" x14ac:dyDescent="0.25">
      <c r="A30" s="26">
        <f t="shared" si="1"/>
        <v>21</v>
      </c>
      <c r="B30" s="29"/>
      <c r="C30" s="27"/>
      <c r="D30" s="28">
        <f t="shared" si="2"/>
        <v>979</v>
      </c>
      <c r="E30" s="29"/>
      <c r="F30" s="30">
        <v>0.03</v>
      </c>
      <c r="G30" s="27" t="s">
        <v>316</v>
      </c>
      <c r="H30" s="34">
        <v>1948</v>
      </c>
      <c r="I30" s="31">
        <v>1</v>
      </c>
      <c r="J30" s="29"/>
      <c r="K30" s="32">
        <f t="shared" si="0"/>
        <v>0.03</v>
      </c>
      <c r="L30" s="33">
        <v>0.05</v>
      </c>
      <c r="M30" s="33">
        <v>0.25</v>
      </c>
    </row>
    <row r="31" spans="1:13" x14ac:dyDescent="0.25">
      <c r="A31" s="26">
        <f t="shared" si="1"/>
        <v>22</v>
      </c>
      <c r="B31" s="29"/>
      <c r="C31" s="27"/>
      <c r="D31" s="28">
        <f t="shared" si="2"/>
        <v>980</v>
      </c>
      <c r="E31" s="29"/>
      <c r="F31" s="30">
        <v>0.03</v>
      </c>
      <c r="G31" s="27" t="s">
        <v>317</v>
      </c>
      <c r="H31" s="34">
        <v>1948</v>
      </c>
      <c r="I31" s="31">
        <v>1</v>
      </c>
      <c r="J31" s="29"/>
      <c r="K31" s="32">
        <f t="shared" si="0"/>
        <v>0.03</v>
      </c>
      <c r="L31" s="33">
        <v>0.05</v>
      </c>
      <c r="M31" s="33">
        <v>0.25</v>
      </c>
    </row>
    <row r="32" spans="1:13" x14ac:dyDescent="0.25">
      <c r="A32" s="26">
        <f t="shared" si="1"/>
        <v>23</v>
      </c>
      <c r="B32" s="29"/>
      <c r="C32" s="27"/>
      <c r="D32" s="28">
        <f t="shared" si="2"/>
        <v>981</v>
      </c>
      <c r="E32" s="29"/>
      <c r="F32" s="30">
        <v>0.03</v>
      </c>
      <c r="G32" s="27" t="s">
        <v>318</v>
      </c>
      <c r="H32" s="34">
        <v>1949</v>
      </c>
      <c r="I32" s="31">
        <v>1</v>
      </c>
      <c r="J32" s="29"/>
      <c r="K32" s="32">
        <f t="shared" si="0"/>
        <v>0.03</v>
      </c>
      <c r="L32" s="33">
        <v>0.05</v>
      </c>
      <c r="M32" s="33">
        <v>0.25</v>
      </c>
    </row>
    <row r="33" spans="1:13" x14ac:dyDescent="0.25">
      <c r="A33" s="26">
        <f t="shared" si="1"/>
        <v>24</v>
      </c>
      <c r="B33" s="29"/>
      <c r="C33" s="27"/>
      <c r="D33" s="28">
        <f t="shared" si="2"/>
        <v>982</v>
      </c>
      <c r="E33" s="29"/>
      <c r="F33" s="30">
        <v>0.03</v>
      </c>
      <c r="G33" s="27" t="s">
        <v>319</v>
      </c>
      <c r="H33" s="34">
        <v>1949</v>
      </c>
      <c r="I33" s="31">
        <v>1</v>
      </c>
      <c r="J33" s="29"/>
      <c r="K33" s="32">
        <f t="shared" si="0"/>
        <v>0.03</v>
      </c>
      <c r="L33" s="33">
        <v>0.05</v>
      </c>
      <c r="M33" s="33">
        <v>0.25</v>
      </c>
    </row>
    <row r="34" spans="1:13" x14ac:dyDescent="0.25">
      <c r="A34" s="26">
        <f t="shared" si="1"/>
        <v>25</v>
      </c>
      <c r="B34" s="29"/>
      <c r="C34" s="27"/>
      <c r="D34" s="28">
        <f t="shared" si="2"/>
        <v>983</v>
      </c>
      <c r="E34" s="29"/>
      <c r="F34" s="30">
        <v>0.03</v>
      </c>
      <c r="G34" s="27" t="s">
        <v>320</v>
      </c>
      <c r="H34" s="34">
        <v>1949</v>
      </c>
      <c r="I34" s="31">
        <v>1</v>
      </c>
      <c r="J34" s="29"/>
      <c r="K34" s="32">
        <f t="shared" si="0"/>
        <v>0.03</v>
      </c>
      <c r="L34" s="33">
        <v>0.05</v>
      </c>
      <c r="M34" s="33">
        <v>0.25</v>
      </c>
    </row>
    <row r="35" spans="1:13" x14ac:dyDescent="0.25">
      <c r="A35" s="26">
        <f t="shared" si="1"/>
        <v>26</v>
      </c>
      <c r="B35" s="29"/>
      <c r="C35" s="27"/>
      <c r="D35" s="28">
        <f t="shared" si="2"/>
        <v>984</v>
      </c>
      <c r="E35" s="29"/>
      <c r="F35" s="30">
        <v>0.03</v>
      </c>
      <c r="G35" s="27" t="s">
        <v>321</v>
      </c>
      <c r="H35" s="34">
        <v>1949</v>
      </c>
      <c r="I35" s="31">
        <v>1</v>
      </c>
      <c r="J35" s="29"/>
      <c r="K35" s="32">
        <f t="shared" si="0"/>
        <v>0.03</v>
      </c>
      <c r="L35" s="33">
        <v>0.05</v>
      </c>
      <c r="M35" s="33">
        <v>0.25</v>
      </c>
    </row>
    <row r="36" spans="1:13" x14ac:dyDescent="0.25">
      <c r="A36" s="26">
        <f t="shared" si="1"/>
        <v>27</v>
      </c>
      <c r="B36" s="29"/>
      <c r="C36" s="27"/>
      <c r="D36" s="28">
        <f t="shared" si="2"/>
        <v>985</v>
      </c>
      <c r="E36" s="29"/>
      <c r="F36" s="30">
        <v>0.03</v>
      </c>
      <c r="G36" s="27" t="s">
        <v>322</v>
      </c>
      <c r="H36" s="34">
        <v>1949</v>
      </c>
      <c r="I36" s="31">
        <v>1</v>
      </c>
      <c r="J36" s="29"/>
      <c r="K36" s="32">
        <f t="shared" si="0"/>
        <v>0.03</v>
      </c>
      <c r="L36" s="33">
        <v>0.05</v>
      </c>
      <c r="M36" s="33">
        <v>0.25</v>
      </c>
    </row>
    <row r="37" spans="1:13" x14ac:dyDescent="0.25">
      <c r="A37" s="26">
        <f t="shared" si="1"/>
        <v>28</v>
      </c>
      <c r="B37" s="29"/>
      <c r="C37" s="27"/>
      <c r="D37" s="28">
        <f t="shared" si="2"/>
        <v>986</v>
      </c>
      <c r="E37" s="29"/>
      <c r="F37" s="30">
        <v>0.03</v>
      </c>
      <c r="G37" s="27" t="s">
        <v>323</v>
      </c>
      <c r="H37" s="34">
        <v>1949</v>
      </c>
      <c r="I37" s="31">
        <v>1</v>
      </c>
      <c r="J37" s="29"/>
      <c r="K37" s="32">
        <f t="shared" si="0"/>
        <v>0.03</v>
      </c>
      <c r="L37" s="33">
        <v>0.05</v>
      </c>
      <c r="M37" s="33">
        <v>0.25</v>
      </c>
    </row>
    <row r="38" spans="1:13" x14ac:dyDescent="0.25">
      <c r="A38" s="26">
        <f t="shared" si="1"/>
        <v>29</v>
      </c>
      <c r="B38" s="29"/>
      <c r="C38" s="27"/>
      <c r="D38" s="28">
        <f t="shared" si="2"/>
        <v>987</v>
      </c>
      <c r="E38" s="29"/>
      <c r="F38" s="30">
        <v>0.03</v>
      </c>
      <c r="G38" s="80" t="s">
        <v>324</v>
      </c>
      <c r="H38" s="34">
        <v>1950</v>
      </c>
      <c r="I38" s="31">
        <v>1</v>
      </c>
      <c r="J38" s="29"/>
      <c r="K38" s="32">
        <f t="shared" si="0"/>
        <v>0.03</v>
      </c>
      <c r="L38" s="33">
        <v>0.05</v>
      </c>
      <c r="M38" s="33">
        <v>0.25</v>
      </c>
    </row>
    <row r="39" spans="1:13" x14ac:dyDescent="0.25">
      <c r="A39" s="26">
        <f t="shared" si="1"/>
        <v>30</v>
      </c>
      <c r="B39" s="29"/>
      <c r="C39" s="27"/>
      <c r="D39" s="28">
        <f t="shared" si="2"/>
        <v>988</v>
      </c>
      <c r="E39" s="29"/>
      <c r="F39" s="30">
        <v>0.03</v>
      </c>
      <c r="G39" s="27" t="s">
        <v>325</v>
      </c>
      <c r="H39" s="34">
        <v>1950</v>
      </c>
      <c r="I39" s="31">
        <v>1</v>
      </c>
      <c r="J39" s="29"/>
      <c r="K39" s="32">
        <f t="shared" si="0"/>
        <v>0.03</v>
      </c>
      <c r="L39" s="33">
        <v>0.05</v>
      </c>
      <c r="M39" s="33">
        <v>0.25</v>
      </c>
    </row>
    <row r="40" spans="1:13" x14ac:dyDescent="0.25">
      <c r="A40" s="26">
        <f t="shared" si="1"/>
        <v>31</v>
      </c>
      <c r="B40" s="29"/>
      <c r="C40" s="27"/>
      <c r="D40" s="28">
        <f t="shared" si="2"/>
        <v>989</v>
      </c>
      <c r="E40" s="29"/>
      <c r="F40" s="30">
        <v>0.03</v>
      </c>
      <c r="G40" s="84" t="s">
        <v>326</v>
      </c>
      <c r="H40" s="34">
        <v>1950</v>
      </c>
      <c r="I40" s="31">
        <v>1</v>
      </c>
      <c r="J40" s="29"/>
      <c r="K40" s="32">
        <f t="shared" si="0"/>
        <v>0.03</v>
      </c>
      <c r="L40" s="33">
        <v>0.05</v>
      </c>
      <c r="M40" s="33">
        <v>0.25</v>
      </c>
    </row>
    <row r="41" spans="1:13" x14ac:dyDescent="0.25">
      <c r="A41" s="26">
        <f t="shared" si="1"/>
        <v>32</v>
      </c>
      <c r="B41" s="29"/>
      <c r="C41" s="27"/>
      <c r="D41" s="28">
        <f t="shared" si="2"/>
        <v>990</v>
      </c>
      <c r="E41" s="29"/>
      <c r="F41" s="30">
        <v>0.03</v>
      </c>
      <c r="G41" s="84" t="s">
        <v>326</v>
      </c>
      <c r="H41" s="34">
        <v>1950</v>
      </c>
      <c r="I41" s="31">
        <v>1</v>
      </c>
      <c r="J41" s="29"/>
      <c r="K41" s="32">
        <f t="shared" si="0"/>
        <v>0.03</v>
      </c>
      <c r="L41" s="33">
        <v>0.05</v>
      </c>
      <c r="M41" s="33">
        <v>0.25</v>
      </c>
    </row>
    <row r="42" spans="1:13" x14ac:dyDescent="0.25">
      <c r="A42" s="26">
        <f t="shared" si="1"/>
        <v>33</v>
      </c>
      <c r="B42" s="29"/>
      <c r="C42" s="27"/>
      <c r="D42" s="28">
        <f t="shared" si="2"/>
        <v>991</v>
      </c>
      <c r="E42" s="29"/>
      <c r="F42" s="30">
        <v>0.03</v>
      </c>
      <c r="G42" s="84" t="s">
        <v>326</v>
      </c>
      <c r="H42" s="34">
        <v>1950</v>
      </c>
      <c r="I42" s="31">
        <v>1</v>
      </c>
      <c r="J42" s="29"/>
      <c r="K42" s="32">
        <f t="shared" si="0"/>
        <v>0.03</v>
      </c>
      <c r="L42" s="33">
        <v>0.05</v>
      </c>
      <c r="M42" s="33">
        <v>0.25</v>
      </c>
    </row>
    <row r="43" spans="1:13" x14ac:dyDescent="0.25">
      <c r="A43" s="26">
        <f t="shared" si="1"/>
        <v>34</v>
      </c>
      <c r="B43" s="29"/>
      <c r="C43" s="27"/>
      <c r="D43" s="28">
        <f t="shared" si="2"/>
        <v>992</v>
      </c>
      <c r="E43" s="29"/>
      <c r="F43" s="30">
        <v>0.03</v>
      </c>
      <c r="G43" s="84" t="s">
        <v>326</v>
      </c>
      <c r="H43" s="34">
        <v>1950</v>
      </c>
      <c r="I43" s="31">
        <v>1</v>
      </c>
      <c r="J43" s="29"/>
      <c r="K43" s="32">
        <f t="shared" si="0"/>
        <v>0.03</v>
      </c>
      <c r="L43" s="33">
        <v>0.05</v>
      </c>
      <c r="M43" s="33">
        <v>0.25</v>
      </c>
    </row>
    <row r="44" spans="1:13" x14ac:dyDescent="0.25">
      <c r="A44" s="26">
        <f t="shared" si="1"/>
        <v>35</v>
      </c>
      <c r="B44" s="29"/>
      <c r="C44" s="27"/>
      <c r="D44" s="28">
        <f t="shared" si="2"/>
        <v>993</v>
      </c>
      <c r="E44" s="29"/>
      <c r="F44" s="30">
        <v>0.03</v>
      </c>
      <c r="G44" s="80" t="s">
        <v>327</v>
      </c>
      <c r="H44" s="34">
        <v>1950</v>
      </c>
      <c r="I44" s="31">
        <v>1</v>
      </c>
      <c r="J44" s="29"/>
      <c r="K44" s="32">
        <f t="shared" si="0"/>
        <v>0.03</v>
      </c>
      <c r="L44" s="33">
        <v>0.05</v>
      </c>
      <c r="M44" s="33">
        <v>0.25</v>
      </c>
    </row>
    <row r="45" spans="1:13" x14ac:dyDescent="0.25">
      <c r="A45" s="26">
        <f t="shared" si="1"/>
        <v>36</v>
      </c>
      <c r="B45" s="29"/>
      <c r="C45" s="27"/>
      <c r="D45" s="28">
        <f t="shared" si="2"/>
        <v>994</v>
      </c>
      <c r="E45" s="29"/>
      <c r="F45" s="30">
        <v>0.03</v>
      </c>
      <c r="G45" s="80" t="s">
        <v>328</v>
      </c>
      <c r="H45" s="34">
        <v>1950</v>
      </c>
      <c r="I45" s="31">
        <v>1</v>
      </c>
      <c r="J45" s="29"/>
      <c r="K45" s="32">
        <f t="shared" si="0"/>
        <v>0.03</v>
      </c>
      <c r="L45" s="33">
        <v>0.05</v>
      </c>
      <c r="M45" s="33">
        <v>0.25</v>
      </c>
    </row>
    <row r="46" spans="1:13" x14ac:dyDescent="0.25">
      <c r="A46" s="26">
        <f t="shared" si="1"/>
        <v>37</v>
      </c>
      <c r="B46" s="29"/>
      <c r="C46" s="27"/>
      <c r="D46" s="28">
        <f t="shared" si="2"/>
        <v>995</v>
      </c>
      <c r="E46" s="29"/>
      <c r="F46" s="30">
        <v>0.03</v>
      </c>
      <c r="G46" s="27" t="s">
        <v>329</v>
      </c>
      <c r="H46" s="34">
        <v>1950</v>
      </c>
      <c r="I46" s="31">
        <v>1</v>
      </c>
      <c r="J46" s="29"/>
      <c r="K46" s="32">
        <f t="shared" si="0"/>
        <v>0.03</v>
      </c>
      <c r="L46" s="33">
        <v>0.05</v>
      </c>
      <c r="M46" s="33">
        <v>0.25</v>
      </c>
    </row>
    <row r="47" spans="1:13" x14ac:dyDescent="0.25">
      <c r="A47" s="26">
        <f t="shared" si="1"/>
        <v>38</v>
      </c>
      <c r="B47" s="29"/>
      <c r="C47" s="27"/>
      <c r="D47" s="28">
        <f t="shared" si="2"/>
        <v>996</v>
      </c>
      <c r="E47" s="29"/>
      <c r="F47" s="30">
        <v>0.03</v>
      </c>
      <c r="G47" s="27" t="s">
        <v>330</v>
      </c>
      <c r="H47" s="34">
        <v>1950</v>
      </c>
      <c r="I47" s="31">
        <v>1</v>
      </c>
      <c r="J47" s="29"/>
      <c r="K47" s="32">
        <f t="shared" si="0"/>
        <v>0.03</v>
      </c>
      <c r="L47" s="33">
        <v>0.05</v>
      </c>
      <c r="M47" s="33">
        <v>0.25</v>
      </c>
    </row>
    <row r="48" spans="1:13" x14ac:dyDescent="0.25">
      <c r="A48" s="26">
        <f t="shared" si="1"/>
        <v>39</v>
      </c>
      <c r="B48" s="29"/>
      <c r="C48" s="27"/>
      <c r="D48" s="28">
        <f t="shared" si="2"/>
        <v>997</v>
      </c>
      <c r="E48" s="29"/>
      <c r="F48" s="30">
        <v>0.03</v>
      </c>
      <c r="G48" s="27" t="s">
        <v>331</v>
      </c>
      <c r="H48" s="34">
        <v>1950</v>
      </c>
      <c r="I48" s="31">
        <v>1</v>
      </c>
      <c r="J48" s="29"/>
      <c r="K48" s="32">
        <f t="shared" si="0"/>
        <v>0.03</v>
      </c>
      <c r="L48" s="33">
        <v>0.05</v>
      </c>
      <c r="M48" s="33">
        <v>0.25</v>
      </c>
    </row>
    <row r="49" spans="1:13" x14ac:dyDescent="0.25">
      <c r="A49" s="26">
        <f t="shared" si="1"/>
        <v>40</v>
      </c>
      <c r="B49" s="29"/>
      <c r="C49" s="27"/>
      <c r="D49" s="28">
        <f t="shared" si="2"/>
        <v>998</v>
      </c>
      <c r="E49" s="29"/>
      <c r="F49" s="30">
        <v>0.03</v>
      </c>
      <c r="G49" s="27" t="s">
        <v>332</v>
      </c>
      <c r="H49" s="34">
        <v>1951</v>
      </c>
      <c r="I49" s="31">
        <v>1</v>
      </c>
      <c r="J49" s="29"/>
      <c r="K49" s="32">
        <f t="shared" si="0"/>
        <v>0.03</v>
      </c>
      <c r="L49" s="33">
        <v>0.05</v>
      </c>
      <c r="M49" s="33">
        <v>0.25</v>
      </c>
    </row>
    <row r="50" spans="1:13" x14ac:dyDescent="0.25">
      <c r="A50" s="26">
        <f t="shared" si="1"/>
        <v>41</v>
      </c>
      <c r="B50" s="29"/>
      <c r="C50" s="27"/>
      <c r="D50" s="28">
        <f t="shared" si="2"/>
        <v>999</v>
      </c>
      <c r="E50" s="29"/>
      <c r="F50" s="30">
        <v>0.03</v>
      </c>
      <c r="G50" s="27" t="s">
        <v>333</v>
      </c>
      <c r="H50" s="34">
        <v>1951</v>
      </c>
      <c r="I50" s="31">
        <v>1</v>
      </c>
      <c r="J50" s="29"/>
      <c r="K50" s="32">
        <f t="shared" si="0"/>
        <v>0.03</v>
      </c>
      <c r="L50" s="33">
        <v>0.05</v>
      </c>
      <c r="M50" s="33">
        <v>0.25</v>
      </c>
    </row>
    <row r="51" spans="1:13" x14ac:dyDescent="0.25">
      <c r="A51" s="26">
        <f t="shared" si="1"/>
        <v>42</v>
      </c>
      <c r="B51" s="29"/>
      <c r="C51" s="27"/>
      <c r="D51" s="28">
        <f t="shared" si="2"/>
        <v>1000</v>
      </c>
      <c r="E51" s="29"/>
      <c r="F51" s="30">
        <v>0.03</v>
      </c>
      <c r="G51" s="27" t="s">
        <v>334</v>
      </c>
      <c r="H51" s="34">
        <v>1951</v>
      </c>
      <c r="I51" s="31">
        <v>1</v>
      </c>
      <c r="J51" s="29"/>
      <c r="K51" s="32">
        <f t="shared" si="0"/>
        <v>0.03</v>
      </c>
      <c r="L51" s="33">
        <v>0.05</v>
      </c>
      <c r="M51" s="33">
        <v>0.25</v>
      </c>
    </row>
    <row r="52" spans="1:13" x14ac:dyDescent="0.25">
      <c r="A52" s="26">
        <f t="shared" si="1"/>
        <v>43</v>
      </c>
      <c r="B52" s="29"/>
      <c r="C52" s="27"/>
      <c r="D52" s="28">
        <f t="shared" si="2"/>
        <v>1001</v>
      </c>
      <c r="E52" s="29"/>
      <c r="F52" s="30">
        <v>0.03</v>
      </c>
      <c r="G52" s="27" t="s">
        <v>335</v>
      </c>
      <c r="H52" s="34">
        <v>1951</v>
      </c>
      <c r="I52" s="31">
        <v>1</v>
      </c>
      <c r="J52" s="29"/>
      <c r="K52" s="32">
        <f t="shared" si="0"/>
        <v>0.03</v>
      </c>
      <c r="L52" s="33">
        <v>0.05</v>
      </c>
      <c r="M52" s="33">
        <v>0.25</v>
      </c>
    </row>
    <row r="53" spans="1:13" x14ac:dyDescent="0.25">
      <c r="A53" s="26">
        <f t="shared" si="1"/>
        <v>44</v>
      </c>
      <c r="B53" s="29"/>
      <c r="C53" s="27"/>
      <c r="D53" s="28">
        <f t="shared" si="2"/>
        <v>1002</v>
      </c>
      <c r="E53" s="29"/>
      <c r="F53" s="30">
        <v>0.03</v>
      </c>
      <c r="G53" s="27" t="s">
        <v>336</v>
      </c>
      <c r="H53" s="34">
        <v>1951</v>
      </c>
      <c r="I53" s="31">
        <v>1</v>
      </c>
      <c r="J53" s="29"/>
      <c r="K53" s="32">
        <f t="shared" si="0"/>
        <v>0.03</v>
      </c>
      <c r="L53" s="33">
        <v>0.05</v>
      </c>
      <c r="M53" s="33">
        <v>0.25</v>
      </c>
    </row>
    <row r="54" spans="1:13" x14ac:dyDescent="0.25">
      <c r="A54" s="26">
        <f t="shared" si="1"/>
        <v>45</v>
      </c>
      <c r="B54" s="29"/>
      <c r="C54" s="27"/>
      <c r="D54" s="28">
        <f t="shared" si="2"/>
        <v>1003</v>
      </c>
      <c r="E54" s="29"/>
      <c r="F54" s="30">
        <v>0.03</v>
      </c>
      <c r="G54" s="27" t="s">
        <v>337</v>
      </c>
      <c r="H54" s="34">
        <v>1951</v>
      </c>
      <c r="I54" s="31">
        <v>1</v>
      </c>
      <c r="J54" s="29"/>
      <c r="K54" s="32">
        <f t="shared" si="0"/>
        <v>0.03</v>
      </c>
      <c r="L54" s="33">
        <v>0.05</v>
      </c>
      <c r="M54" s="33">
        <v>0.25</v>
      </c>
    </row>
    <row r="55" spans="1:13" x14ac:dyDescent="0.25">
      <c r="A55" s="26">
        <f t="shared" si="1"/>
        <v>46</v>
      </c>
      <c r="B55" s="29"/>
      <c r="C55" s="27"/>
      <c r="D55" s="28">
        <f t="shared" si="2"/>
        <v>1004</v>
      </c>
      <c r="E55" s="29"/>
      <c r="F55" s="30">
        <v>0.03</v>
      </c>
      <c r="G55" s="27" t="s">
        <v>338</v>
      </c>
      <c r="H55" s="34">
        <v>1952</v>
      </c>
      <c r="I55" s="31">
        <v>1</v>
      </c>
      <c r="J55" s="29"/>
      <c r="K55" s="32">
        <f t="shared" si="0"/>
        <v>0.03</v>
      </c>
      <c r="L55" s="33">
        <v>0.05</v>
      </c>
      <c r="M55" s="33">
        <v>0.25</v>
      </c>
    </row>
    <row r="56" spans="1:13" x14ac:dyDescent="0.25">
      <c r="A56" s="26">
        <f t="shared" si="1"/>
        <v>47</v>
      </c>
      <c r="B56" s="29"/>
      <c r="C56" s="27"/>
      <c r="D56" s="28">
        <f t="shared" si="2"/>
        <v>1005</v>
      </c>
      <c r="E56" s="29"/>
      <c r="F56" s="30">
        <v>0.03</v>
      </c>
      <c r="G56" s="80" t="s">
        <v>339</v>
      </c>
      <c r="H56" s="34">
        <v>1952</v>
      </c>
      <c r="I56" s="31">
        <v>1</v>
      </c>
      <c r="J56" s="29"/>
      <c r="K56" s="32">
        <f t="shared" si="0"/>
        <v>0.03</v>
      </c>
      <c r="L56" s="33">
        <v>0.05</v>
      </c>
      <c r="M56" s="33">
        <v>0.25</v>
      </c>
    </row>
    <row r="57" spans="1:13" x14ac:dyDescent="0.25">
      <c r="A57" s="26">
        <f t="shared" si="1"/>
        <v>48</v>
      </c>
      <c r="B57" s="29"/>
      <c r="C57" s="27"/>
      <c r="D57" s="28">
        <f t="shared" si="2"/>
        <v>1006</v>
      </c>
      <c r="E57" s="29"/>
      <c r="F57" s="30">
        <v>0.03</v>
      </c>
      <c r="G57" s="27" t="s">
        <v>340</v>
      </c>
      <c r="H57" s="34">
        <v>1952</v>
      </c>
      <c r="I57" s="31">
        <v>1</v>
      </c>
      <c r="J57" s="29"/>
      <c r="K57" s="32">
        <f t="shared" si="0"/>
        <v>0.03</v>
      </c>
      <c r="L57" s="33">
        <v>0.05</v>
      </c>
      <c r="M57" s="33">
        <v>0.25</v>
      </c>
    </row>
    <row r="58" spans="1:13" x14ac:dyDescent="0.25">
      <c r="A58" s="26">
        <f t="shared" si="1"/>
        <v>49</v>
      </c>
      <c r="B58" s="29"/>
      <c r="C58" s="27"/>
      <c r="D58" s="28">
        <f t="shared" si="2"/>
        <v>1007</v>
      </c>
      <c r="E58" s="29"/>
      <c r="F58" s="30">
        <v>0.03</v>
      </c>
      <c r="G58" s="27" t="s">
        <v>341</v>
      </c>
      <c r="H58" s="34">
        <v>1952</v>
      </c>
      <c r="I58" s="31">
        <v>1</v>
      </c>
      <c r="J58" s="29"/>
      <c r="K58" s="32">
        <f t="shared" si="0"/>
        <v>0.03</v>
      </c>
      <c r="L58" s="33">
        <v>0.05</v>
      </c>
      <c r="M58" s="33">
        <v>0.25</v>
      </c>
    </row>
    <row r="59" spans="1:13" x14ac:dyDescent="0.25">
      <c r="A59" s="26">
        <f t="shared" si="1"/>
        <v>50</v>
      </c>
      <c r="B59" s="29"/>
      <c r="C59" s="27"/>
      <c r="D59" s="28">
        <f t="shared" si="2"/>
        <v>1008</v>
      </c>
      <c r="E59" s="29"/>
      <c r="F59" s="30">
        <v>0.03</v>
      </c>
      <c r="G59" s="27" t="s">
        <v>342</v>
      </c>
      <c r="H59" s="34">
        <v>1952</v>
      </c>
      <c r="I59" s="31">
        <v>1</v>
      </c>
      <c r="J59" s="29"/>
      <c r="K59" s="32">
        <f t="shared" si="0"/>
        <v>0.03</v>
      </c>
      <c r="L59" s="33">
        <v>0.05</v>
      </c>
      <c r="M59" s="33">
        <v>0.25</v>
      </c>
    </row>
    <row r="60" spans="1:13" x14ac:dyDescent="0.25">
      <c r="A60" s="26">
        <f t="shared" si="1"/>
        <v>51</v>
      </c>
      <c r="B60" s="29"/>
      <c r="C60" s="27"/>
      <c r="D60" s="28">
        <f t="shared" si="2"/>
        <v>1009</v>
      </c>
      <c r="E60" s="29"/>
      <c r="F60" s="30">
        <v>0.03</v>
      </c>
      <c r="G60" s="27" t="s">
        <v>343</v>
      </c>
      <c r="H60" s="34">
        <v>1952</v>
      </c>
      <c r="I60" s="31">
        <v>1</v>
      </c>
      <c r="J60" s="29"/>
      <c r="K60" s="32">
        <f t="shared" si="0"/>
        <v>0.03</v>
      </c>
      <c r="L60" s="33">
        <v>0.05</v>
      </c>
      <c r="M60" s="33">
        <v>0.25</v>
      </c>
    </row>
    <row r="61" spans="1:13" x14ac:dyDescent="0.25">
      <c r="A61" s="26">
        <f t="shared" si="1"/>
        <v>52</v>
      </c>
      <c r="B61" s="29"/>
      <c r="C61" s="27"/>
      <c r="D61" s="28">
        <f t="shared" si="2"/>
        <v>1010</v>
      </c>
      <c r="E61" s="29"/>
      <c r="F61" s="30">
        <v>0.03</v>
      </c>
      <c r="G61" s="27" t="s">
        <v>344</v>
      </c>
      <c r="H61" s="34">
        <v>1952</v>
      </c>
      <c r="I61" s="31">
        <v>1</v>
      </c>
      <c r="J61" s="29"/>
      <c r="K61" s="32">
        <f t="shared" si="0"/>
        <v>0.03</v>
      </c>
      <c r="L61" s="33">
        <v>0.05</v>
      </c>
      <c r="M61" s="33">
        <v>0.25</v>
      </c>
    </row>
    <row r="62" spans="1:13" x14ac:dyDescent="0.25">
      <c r="A62" s="26">
        <f t="shared" si="1"/>
        <v>53</v>
      </c>
      <c r="B62" s="29"/>
      <c r="C62" s="27"/>
      <c r="D62" s="28">
        <f t="shared" si="2"/>
        <v>1011</v>
      </c>
      <c r="E62" s="29"/>
      <c r="F62" s="30">
        <v>0.03</v>
      </c>
      <c r="G62" s="27" t="s">
        <v>345</v>
      </c>
      <c r="H62" s="34">
        <v>1952</v>
      </c>
      <c r="I62" s="31">
        <v>1</v>
      </c>
      <c r="J62" s="29"/>
      <c r="K62" s="32">
        <f t="shared" si="0"/>
        <v>0.03</v>
      </c>
      <c r="L62" s="33">
        <v>0.05</v>
      </c>
      <c r="M62" s="33">
        <v>0.25</v>
      </c>
    </row>
    <row r="63" spans="1:13" x14ac:dyDescent="0.25">
      <c r="A63" s="26">
        <f t="shared" si="1"/>
        <v>54</v>
      </c>
      <c r="B63" s="29"/>
      <c r="C63" s="27"/>
      <c r="D63" s="28">
        <f t="shared" si="2"/>
        <v>1012</v>
      </c>
      <c r="E63" s="29"/>
      <c r="F63" s="30">
        <v>0.03</v>
      </c>
      <c r="G63" s="27" t="s">
        <v>346</v>
      </c>
      <c r="H63" s="34">
        <v>1952</v>
      </c>
      <c r="I63" s="31">
        <v>1</v>
      </c>
      <c r="J63" s="29"/>
      <c r="K63" s="32">
        <f t="shared" si="0"/>
        <v>0.03</v>
      </c>
      <c r="L63" s="33">
        <v>0.05</v>
      </c>
      <c r="M63" s="33">
        <v>0.25</v>
      </c>
    </row>
    <row r="64" spans="1:13" x14ac:dyDescent="0.25">
      <c r="A64" s="26">
        <f t="shared" si="1"/>
        <v>55</v>
      </c>
      <c r="B64" s="29"/>
      <c r="C64" s="27"/>
      <c r="D64" s="28">
        <f t="shared" si="2"/>
        <v>1013</v>
      </c>
      <c r="E64" s="29"/>
      <c r="F64" s="30">
        <v>0.03</v>
      </c>
      <c r="G64" s="27" t="s">
        <v>347</v>
      </c>
      <c r="H64" s="34">
        <v>1952</v>
      </c>
      <c r="I64" s="31">
        <v>1</v>
      </c>
      <c r="J64" s="29"/>
      <c r="K64" s="32">
        <f t="shared" si="0"/>
        <v>0.03</v>
      </c>
      <c r="L64" s="33">
        <v>0.05</v>
      </c>
      <c r="M64" s="33">
        <v>0.25</v>
      </c>
    </row>
    <row r="65" spans="1:13" x14ac:dyDescent="0.25">
      <c r="A65" s="26">
        <f t="shared" si="1"/>
        <v>56</v>
      </c>
      <c r="B65" s="29"/>
      <c r="C65" s="27"/>
      <c r="D65" s="28">
        <f t="shared" si="2"/>
        <v>1014</v>
      </c>
      <c r="E65" s="29"/>
      <c r="F65" s="30">
        <v>0.03</v>
      </c>
      <c r="G65" s="27" t="s">
        <v>348</v>
      </c>
      <c r="H65" s="34">
        <v>1952</v>
      </c>
      <c r="I65" s="31">
        <v>1</v>
      </c>
      <c r="J65" s="29"/>
      <c r="K65" s="32">
        <f t="shared" si="0"/>
        <v>0.03</v>
      </c>
      <c r="L65" s="33">
        <v>0.05</v>
      </c>
      <c r="M65" s="33">
        <v>0.25</v>
      </c>
    </row>
    <row r="66" spans="1:13" x14ac:dyDescent="0.25">
      <c r="A66" s="26">
        <f t="shared" si="1"/>
        <v>57</v>
      </c>
      <c r="B66" s="29"/>
      <c r="C66" s="27"/>
      <c r="D66" s="28">
        <f t="shared" si="2"/>
        <v>1015</v>
      </c>
      <c r="E66" s="29"/>
      <c r="F66" s="30">
        <v>0.03</v>
      </c>
      <c r="G66" s="27" t="s">
        <v>349</v>
      </c>
      <c r="H66" s="34">
        <v>1952</v>
      </c>
      <c r="I66" s="31">
        <v>1</v>
      </c>
      <c r="J66" s="29"/>
      <c r="K66" s="32">
        <f t="shared" si="0"/>
        <v>0.03</v>
      </c>
      <c r="L66" s="33">
        <v>0.05</v>
      </c>
      <c r="M66" s="33">
        <v>0.25</v>
      </c>
    </row>
    <row r="67" spans="1:13" x14ac:dyDescent="0.25">
      <c r="A67" s="26">
        <f t="shared" si="1"/>
        <v>58</v>
      </c>
      <c r="B67" s="29"/>
      <c r="C67" s="27"/>
      <c r="D67" s="28">
        <f t="shared" si="2"/>
        <v>1016</v>
      </c>
      <c r="E67" s="29"/>
      <c r="F67" s="30">
        <v>0.03</v>
      </c>
      <c r="G67" s="27" t="s">
        <v>169</v>
      </c>
      <c r="H67" s="34">
        <v>1952</v>
      </c>
      <c r="I67" s="31">
        <v>1</v>
      </c>
      <c r="J67" s="29"/>
      <c r="K67" s="32">
        <f t="shared" si="0"/>
        <v>0.03</v>
      </c>
      <c r="L67" s="33">
        <v>0.05</v>
      </c>
      <c r="M67" s="33">
        <v>0.25</v>
      </c>
    </row>
    <row r="68" spans="1:13" x14ac:dyDescent="0.25">
      <c r="A68" s="26">
        <f t="shared" si="1"/>
        <v>59</v>
      </c>
      <c r="B68" s="29"/>
      <c r="C68" s="27"/>
      <c r="D68" s="28">
        <f t="shared" si="2"/>
        <v>1017</v>
      </c>
      <c r="E68" s="29"/>
      <c r="F68" s="30">
        <v>0.03</v>
      </c>
      <c r="G68" s="27" t="s">
        <v>350</v>
      </c>
      <c r="H68" s="34">
        <v>1953</v>
      </c>
      <c r="I68" s="31">
        <v>1</v>
      </c>
      <c r="J68" s="29"/>
      <c r="K68" s="32">
        <f t="shared" si="0"/>
        <v>0.03</v>
      </c>
      <c r="L68" s="33">
        <v>0.05</v>
      </c>
      <c r="M68" s="33">
        <v>0.25</v>
      </c>
    </row>
    <row r="69" spans="1:13" x14ac:dyDescent="0.25">
      <c r="A69" s="26">
        <f t="shared" si="1"/>
        <v>60</v>
      </c>
      <c r="B69" s="29"/>
      <c r="C69" s="27"/>
      <c r="D69" s="28">
        <f t="shared" si="2"/>
        <v>1018</v>
      </c>
      <c r="E69" s="29"/>
      <c r="F69" s="30">
        <v>0.03</v>
      </c>
      <c r="G69" s="27" t="s">
        <v>351</v>
      </c>
      <c r="H69" s="34">
        <v>1953</v>
      </c>
      <c r="I69" s="31">
        <v>1</v>
      </c>
      <c r="J69" s="29"/>
      <c r="K69" s="32">
        <f t="shared" si="0"/>
        <v>0.03</v>
      </c>
      <c r="L69" s="33">
        <v>0.05</v>
      </c>
      <c r="M69" s="33">
        <v>0.25</v>
      </c>
    </row>
    <row r="70" spans="1:13" x14ac:dyDescent="0.25">
      <c r="A70" s="26">
        <f t="shared" si="1"/>
        <v>61</v>
      </c>
      <c r="B70" s="29"/>
      <c r="C70" s="27"/>
      <c r="D70" s="28">
        <f t="shared" si="2"/>
        <v>1019</v>
      </c>
      <c r="E70" s="29"/>
      <c r="F70" s="30">
        <v>0.03</v>
      </c>
      <c r="G70" s="27" t="s">
        <v>352</v>
      </c>
      <c r="H70" s="34">
        <v>1953</v>
      </c>
      <c r="I70" s="31">
        <v>1</v>
      </c>
      <c r="J70" s="27"/>
      <c r="K70" s="32">
        <f t="shared" si="0"/>
        <v>0.03</v>
      </c>
      <c r="L70" s="33">
        <v>0.05</v>
      </c>
      <c r="M70" s="33">
        <v>0.25</v>
      </c>
    </row>
    <row r="71" spans="1:13" x14ac:dyDescent="0.25">
      <c r="A71" s="26">
        <f t="shared" si="1"/>
        <v>62</v>
      </c>
      <c r="B71" s="29"/>
      <c r="C71" s="27"/>
      <c r="D71" s="28">
        <f t="shared" si="2"/>
        <v>1020</v>
      </c>
      <c r="E71" s="29"/>
      <c r="F71" s="30">
        <v>0.03</v>
      </c>
      <c r="G71" s="27" t="s">
        <v>90</v>
      </c>
      <c r="H71" s="34">
        <v>1953</v>
      </c>
      <c r="I71" s="31">
        <v>1</v>
      </c>
      <c r="J71" s="29"/>
      <c r="K71" s="32">
        <f t="shared" si="0"/>
        <v>0.03</v>
      </c>
      <c r="L71" s="33">
        <v>0.05</v>
      </c>
      <c r="M71" s="33">
        <v>0.25</v>
      </c>
    </row>
    <row r="72" spans="1:13" x14ac:dyDescent="0.25">
      <c r="A72" s="26">
        <f t="shared" si="1"/>
        <v>63</v>
      </c>
      <c r="B72" s="29"/>
      <c r="C72" s="27"/>
      <c r="D72" s="28">
        <f t="shared" si="2"/>
        <v>1021</v>
      </c>
      <c r="E72" s="29"/>
      <c r="F72" s="30">
        <v>0.05</v>
      </c>
      <c r="G72" s="27" t="s">
        <v>353</v>
      </c>
      <c r="H72" s="34">
        <v>1953</v>
      </c>
      <c r="I72" s="31">
        <v>1</v>
      </c>
      <c r="J72" s="29"/>
      <c r="K72" s="32">
        <f t="shared" si="0"/>
        <v>0.05</v>
      </c>
      <c r="L72" s="33">
        <v>0.05</v>
      </c>
      <c r="M72" s="33">
        <v>0.25</v>
      </c>
    </row>
    <row r="73" spans="1:13" x14ac:dyDescent="0.25">
      <c r="A73" s="26">
        <f t="shared" si="1"/>
        <v>64</v>
      </c>
      <c r="B73" s="27" t="s">
        <v>30</v>
      </c>
      <c r="C73" s="27"/>
      <c r="D73" s="28">
        <f t="shared" si="2"/>
        <v>1022</v>
      </c>
      <c r="E73" s="29"/>
      <c r="F73" s="30">
        <v>0.03</v>
      </c>
      <c r="G73" s="27" t="s">
        <v>354</v>
      </c>
      <c r="H73" s="34">
        <v>1953</v>
      </c>
      <c r="I73" s="31">
        <v>1</v>
      </c>
      <c r="J73" s="29"/>
      <c r="K73" s="32">
        <f t="shared" si="0"/>
        <v>0.03</v>
      </c>
      <c r="L73" s="33">
        <v>0.05</v>
      </c>
      <c r="M73" s="33">
        <v>0.25</v>
      </c>
    </row>
    <row r="74" spans="1:13" x14ac:dyDescent="0.25">
      <c r="A74" s="26">
        <f t="shared" si="1"/>
        <v>65</v>
      </c>
      <c r="B74" s="29"/>
      <c r="C74" s="27"/>
      <c r="D74" s="28">
        <f t="shared" si="2"/>
        <v>1023</v>
      </c>
      <c r="E74" s="29"/>
      <c r="F74" s="30">
        <v>0.03</v>
      </c>
      <c r="G74" s="27" t="s">
        <v>355</v>
      </c>
      <c r="H74" s="34">
        <v>1953</v>
      </c>
      <c r="I74" s="31">
        <v>1</v>
      </c>
      <c r="J74" s="27"/>
      <c r="K74" s="32">
        <f t="shared" ref="K74:K83" si="3">IF(F74*I74&gt;0,F74*I74," ")</f>
        <v>0.03</v>
      </c>
      <c r="L74" s="33">
        <v>0.05</v>
      </c>
      <c r="M74" s="33">
        <v>0.25</v>
      </c>
    </row>
    <row r="75" spans="1:13" x14ac:dyDescent="0.25">
      <c r="A75" s="26">
        <f t="shared" ref="A75:A84" si="4">A74+1</f>
        <v>66</v>
      </c>
      <c r="B75" s="29"/>
      <c r="C75" s="27"/>
      <c r="D75" s="28">
        <f t="shared" si="2"/>
        <v>1024</v>
      </c>
      <c r="E75" s="29"/>
      <c r="F75" s="30">
        <v>0.03</v>
      </c>
      <c r="G75" s="27" t="s">
        <v>356</v>
      </c>
      <c r="H75" s="34">
        <v>1953</v>
      </c>
      <c r="I75" s="31">
        <v>1</v>
      </c>
      <c r="J75" s="29"/>
      <c r="K75" s="32">
        <f t="shared" si="3"/>
        <v>0.03</v>
      </c>
      <c r="L75" s="33">
        <v>0.05</v>
      </c>
      <c r="M75" s="33">
        <v>0.25</v>
      </c>
    </row>
    <row r="76" spans="1:13" x14ac:dyDescent="0.25">
      <c r="A76" s="26">
        <f t="shared" si="4"/>
        <v>67</v>
      </c>
      <c r="B76" s="29"/>
      <c r="C76" s="27"/>
      <c r="D76" s="28">
        <f>D75+1</f>
        <v>1025</v>
      </c>
      <c r="E76" s="29"/>
      <c r="F76" s="30">
        <v>0.03</v>
      </c>
      <c r="G76" s="27" t="s">
        <v>357</v>
      </c>
      <c r="H76" s="34">
        <v>1953</v>
      </c>
      <c r="I76" s="31">
        <v>1</v>
      </c>
      <c r="J76" s="29"/>
      <c r="K76" s="32">
        <f t="shared" si="3"/>
        <v>0.03</v>
      </c>
      <c r="L76" s="33">
        <v>0.05</v>
      </c>
      <c r="M76" s="33">
        <v>0.25</v>
      </c>
    </row>
    <row r="77" spans="1:13" x14ac:dyDescent="0.25">
      <c r="A77" s="26">
        <f t="shared" si="4"/>
        <v>68</v>
      </c>
      <c r="B77" s="29"/>
      <c r="C77" s="27"/>
      <c r="D77" s="28">
        <f>D76+1</f>
        <v>1026</v>
      </c>
      <c r="E77" s="29"/>
      <c r="F77" s="30">
        <v>0.03</v>
      </c>
      <c r="G77" s="27" t="s">
        <v>358</v>
      </c>
      <c r="H77" s="34">
        <v>1953</v>
      </c>
      <c r="I77" s="31">
        <v>1</v>
      </c>
      <c r="J77" s="29"/>
      <c r="K77" s="32">
        <f t="shared" si="3"/>
        <v>0.03</v>
      </c>
      <c r="L77" s="33">
        <v>0.05</v>
      </c>
      <c r="M77" s="33">
        <v>0.25</v>
      </c>
    </row>
    <row r="78" spans="1:13" x14ac:dyDescent="0.25">
      <c r="A78" s="26">
        <f t="shared" si="4"/>
        <v>69</v>
      </c>
      <c r="B78" s="29"/>
      <c r="C78" s="27"/>
      <c r="D78" s="28">
        <f>D77+1</f>
        <v>1027</v>
      </c>
      <c r="E78" s="29"/>
      <c r="F78" s="30">
        <v>0.03</v>
      </c>
      <c r="G78" s="27" t="s">
        <v>359</v>
      </c>
      <c r="H78" s="34">
        <v>1953</v>
      </c>
      <c r="I78" s="31">
        <v>1</v>
      </c>
      <c r="J78" s="29"/>
      <c r="K78" s="32">
        <f t="shared" si="3"/>
        <v>0.03</v>
      </c>
      <c r="L78" s="33">
        <v>0.05</v>
      </c>
      <c r="M78" s="33">
        <v>0.25</v>
      </c>
    </row>
    <row r="79" spans="1:13" x14ac:dyDescent="0.25">
      <c r="A79" s="26">
        <f t="shared" si="4"/>
        <v>70</v>
      </c>
      <c r="B79" s="29"/>
      <c r="C79" s="27"/>
      <c r="D79" s="28">
        <f>D78+1</f>
        <v>1028</v>
      </c>
      <c r="E79" s="29"/>
      <c r="F79" s="30">
        <v>0.03</v>
      </c>
      <c r="G79" s="27" t="s">
        <v>360</v>
      </c>
      <c r="H79" s="34">
        <v>1953</v>
      </c>
      <c r="I79" s="31">
        <v>1</v>
      </c>
      <c r="J79" s="29"/>
      <c r="K79" s="32">
        <f t="shared" si="3"/>
        <v>0.03</v>
      </c>
      <c r="L79" s="33">
        <v>0.05</v>
      </c>
      <c r="M79" s="33">
        <v>0.25</v>
      </c>
    </row>
    <row r="80" spans="1:13" x14ac:dyDescent="0.25">
      <c r="A80" s="26">
        <f t="shared" si="4"/>
        <v>71</v>
      </c>
      <c r="B80" s="29"/>
      <c r="C80" s="27"/>
      <c r="D80" s="28">
        <v>1029</v>
      </c>
      <c r="E80" s="29"/>
      <c r="F80" s="30">
        <v>0.03</v>
      </c>
      <c r="G80" s="27" t="s">
        <v>361</v>
      </c>
      <c r="H80" s="34">
        <v>1954</v>
      </c>
      <c r="I80" s="31">
        <v>1</v>
      </c>
      <c r="J80" s="29"/>
      <c r="K80" s="32">
        <f t="shared" si="3"/>
        <v>0.03</v>
      </c>
      <c r="L80" s="33">
        <v>0.05</v>
      </c>
      <c r="M80" s="33">
        <v>0.25</v>
      </c>
    </row>
    <row r="81" spans="1:13" x14ac:dyDescent="0.25">
      <c r="A81" s="26">
        <f t="shared" si="4"/>
        <v>72</v>
      </c>
      <c r="B81" s="29"/>
      <c r="C81" s="27"/>
      <c r="D81" s="36" t="s">
        <v>362</v>
      </c>
      <c r="E81" s="29"/>
      <c r="F81" s="30">
        <v>5.0000000000000001E-3</v>
      </c>
      <c r="G81" s="85" t="s">
        <v>363</v>
      </c>
      <c r="H81" s="34">
        <v>1955</v>
      </c>
      <c r="I81" s="31">
        <v>1</v>
      </c>
      <c r="J81" s="29" t="s">
        <v>364</v>
      </c>
      <c r="K81" s="32">
        <f t="shared" si="3"/>
        <v>5.0000000000000001E-3</v>
      </c>
      <c r="L81" s="33">
        <v>0.05</v>
      </c>
      <c r="M81" s="33">
        <v>0.25</v>
      </c>
    </row>
    <row r="82" spans="1:13" x14ac:dyDescent="0.25">
      <c r="A82" s="26">
        <f t="shared" si="4"/>
        <v>73</v>
      </c>
      <c r="B82" s="29"/>
      <c r="C82" s="27"/>
      <c r="D82" s="28">
        <v>1031</v>
      </c>
      <c r="E82" s="29"/>
      <c r="F82" s="30">
        <v>0.01</v>
      </c>
      <c r="G82" s="85" t="s">
        <v>365</v>
      </c>
      <c r="H82" s="34">
        <v>1956</v>
      </c>
      <c r="I82" s="31">
        <v>1</v>
      </c>
      <c r="J82" s="27" t="s">
        <v>366</v>
      </c>
      <c r="K82" s="32">
        <f t="shared" si="3"/>
        <v>0.01</v>
      </c>
      <c r="L82" s="33">
        <v>0.05</v>
      </c>
      <c r="M82" s="33">
        <v>0.25</v>
      </c>
    </row>
    <row r="83" spans="1:13" x14ac:dyDescent="0.25">
      <c r="A83" s="26">
        <f t="shared" si="4"/>
        <v>74</v>
      </c>
      <c r="B83" s="29"/>
      <c r="C83" s="27"/>
      <c r="D83" s="36" t="s">
        <v>367</v>
      </c>
      <c r="E83" s="29"/>
      <c r="F83" s="30">
        <v>1.2500000000000001E-2</v>
      </c>
      <c r="G83" s="85" t="s">
        <v>368</v>
      </c>
      <c r="H83" s="34">
        <v>1960</v>
      </c>
      <c r="I83" s="31">
        <v>1</v>
      </c>
      <c r="J83" s="29" t="s">
        <v>366</v>
      </c>
      <c r="K83" s="32">
        <f t="shared" si="3"/>
        <v>1.2500000000000001E-2</v>
      </c>
      <c r="L83" s="33">
        <v>0.05</v>
      </c>
      <c r="M83" s="33">
        <v>0.25</v>
      </c>
    </row>
    <row r="84" spans="1:13" ht="16.5" thickBot="1" x14ac:dyDescent="0.3">
      <c r="A84" s="26">
        <f t="shared" si="4"/>
        <v>75</v>
      </c>
      <c r="B84" s="29"/>
      <c r="C84" s="27"/>
      <c r="D84" s="28">
        <v>1032</v>
      </c>
      <c r="E84" s="29"/>
      <c r="F84" s="30">
        <v>1.4999999999999999E-2</v>
      </c>
      <c r="G84" s="84" t="s">
        <v>369</v>
      </c>
      <c r="H84" s="34">
        <v>1956</v>
      </c>
      <c r="I84" s="31">
        <v>1</v>
      </c>
      <c r="J84" s="29" t="s">
        <v>366</v>
      </c>
      <c r="K84" s="32">
        <f>IF(F84*I84&gt;0,F84*I84," ")</f>
        <v>1.4999999999999999E-2</v>
      </c>
      <c r="L84" s="33">
        <v>0.05</v>
      </c>
      <c r="M84" s="33">
        <v>0.25</v>
      </c>
    </row>
    <row r="85" spans="1:13" ht="16.5" thickTop="1" x14ac:dyDescent="0.25">
      <c r="A85" s="37"/>
      <c r="B85" s="38"/>
      <c r="C85" s="38"/>
      <c r="D85" s="39"/>
      <c r="E85" s="38"/>
      <c r="F85" s="40"/>
      <c r="G85" s="38"/>
      <c r="H85" s="38"/>
      <c r="I85" s="41"/>
      <c r="J85" s="42"/>
      <c r="K85" s="43"/>
      <c r="L85" s="44"/>
      <c r="M85" s="45"/>
    </row>
    <row r="86" spans="1:13" ht="16.5" thickBot="1" x14ac:dyDescent="0.3">
      <c r="A86" s="46"/>
      <c r="B86" s="47" t="s">
        <v>36</v>
      </c>
      <c r="C86" s="48"/>
      <c r="D86" s="49"/>
      <c r="E86" s="48"/>
      <c r="F86" s="50"/>
      <c r="G86" s="48"/>
      <c r="H86" s="48"/>
      <c r="I86" s="51"/>
      <c r="J86" s="52" t="s">
        <v>2</v>
      </c>
      <c r="K86" s="53"/>
      <c r="L86" s="53"/>
      <c r="M86" s="54"/>
    </row>
    <row r="87" spans="1:13" ht="16.5" thickTop="1" x14ac:dyDescent="0.25">
      <c r="A87" s="46"/>
      <c r="B87" s="55" t="s">
        <v>37</v>
      </c>
      <c r="C87" s="48"/>
      <c r="D87" s="49"/>
      <c r="E87" s="56"/>
      <c r="F87" s="57"/>
      <c r="G87" s="56"/>
      <c r="H87" s="56"/>
      <c r="I87" s="51"/>
      <c r="J87" s="58"/>
      <c r="K87" s="59"/>
      <c r="L87" s="59"/>
      <c r="M87" s="60"/>
    </row>
    <row r="88" spans="1:13" x14ac:dyDescent="0.25">
      <c r="A88" s="46"/>
      <c r="B88" s="47" t="s">
        <v>38</v>
      </c>
      <c r="C88" s="48"/>
      <c r="D88" s="49"/>
      <c r="E88" s="56"/>
      <c r="F88" s="57"/>
      <c r="G88" s="56"/>
      <c r="H88" s="56"/>
      <c r="I88" s="51"/>
      <c r="J88" s="61" t="s">
        <v>39</v>
      </c>
      <c r="K88" s="62"/>
      <c r="L88" s="63"/>
      <c r="M88" s="64">
        <f>SUM(K10:K84)</f>
        <v>2.1925000000000003</v>
      </c>
    </row>
    <row r="89" spans="1:13" x14ac:dyDescent="0.25">
      <c r="A89" s="46"/>
      <c r="B89" s="48"/>
      <c r="C89" s="48"/>
      <c r="D89" s="49"/>
      <c r="E89" s="56"/>
      <c r="F89" s="57"/>
      <c r="G89" s="56"/>
      <c r="H89" s="56"/>
      <c r="I89" s="51"/>
      <c r="J89" s="61" t="s">
        <v>40</v>
      </c>
      <c r="K89" s="62"/>
      <c r="L89" s="63"/>
      <c r="M89" s="64">
        <f>SUM(L10:L84)</f>
        <v>3.7499999999999947</v>
      </c>
    </row>
    <row r="90" spans="1:13" x14ac:dyDescent="0.25">
      <c r="A90" s="46"/>
      <c r="B90" s="48"/>
      <c r="C90" s="48"/>
      <c r="D90" s="49"/>
      <c r="E90" s="48"/>
      <c r="F90" s="50"/>
      <c r="G90" s="48"/>
      <c r="H90" s="48"/>
      <c r="I90" s="51"/>
      <c r="J90" s="61" t="s">
        <v>41</v>
      </c>
      <c r="K90" s="62"/>
      <c r="L90" s="63"/>
      <c r="M90" s="64">
        <f>SUM(M10:M84)</f>
        <v>18.75</v>
      </c>
    </row>
    <row r="91" spans="1:13" ht="16.5" thickBot="1" x14ac:dyDescent="0.3">
      <c r="A91" s="65"/>
      <c r="B91" s="66"/>
      <c r="C91" s="66"/>
      <c r="D91" s="67"/>
      <c r="E91" s="66"/>
      <c r="F91" s="68"/>
      <c r="G91" s="66"/>
      <c r="H91" s="66"/>
      <c r="I91" s="69"/>
      <c r="J91" s="70" t="s">
        <v>42</v>
      </c>
      <c r="K91" s="71"/>
      <c r="L91" s="71"/>
      <c r="M91" s="72">
        <f>SUM(I10:I84)</f>
        <v>75</v>
      </c>
    </row>
    <row r="92" spans="1:13" ht="16.5" thickTop="1" x14ac:dyDescent="0.25">
      <c r="A92" s="73"/>
      <c r="B92" s="74" t="s">
        <v>1584</v>
      </c>
      <c r="C92" s="75"/>
      <c r="D92" s="75"/>
      <c r="E92" s="75"/>
      <c r="F92" s="76"/>
      <c r="G92" s="75"/>
      <c r="H92" s="75"/>
      <c r="I92" s="75"/>
      <c r="J92" s="75"/>
      <c r="K92" s="76"/>
      <c r="L92" s="76"/>
      <c r="M92" s="77"/>
    </row>
  </sheetData>
  <printOptions gridLinesSet="0"/>
  <pageMargins left="0.75" right="0.25" top="0.75" bottom="0.55000000000000004" header="0.5" footer="0.5"/>
  <pageSetup scale="48" orientation="portrait" horizontalDpi="300" verticalDpi="300" r:id="rId1"/>
  <headerFooter alignWithMargins="0">
    <oddHeader>&amp;L&amp;D</oddHeader>
    <oddFooter>&amp;LREGISS14.XLS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92"/>
  <sheetViews>
    <sheetView showGridLines="0" zoomScale="80" zoomScaleNormal="8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52.42578125" style="11" customWidth="1"/>
    <col min="11" max="12" width="10" style="11" customWidth="1"/>
    <col min="13" max="13" width="13.85546875" style="11" customWidth="1"/>
    <col min="14" max="14" width="2.28515625" style="11" customWidth="1"/>
    <col min="15" max="16384" width="12.5703125" style="11"/>
  </cols>
  <sheetData>
    <row r="1" spans="1:14" x14ac:dyDescent="0.25">
      <c r="L1" s="12" t="s">
        <v>15</v>
      </c>
    </row>
    <row r="3" spans="1:14" ht="30.75" x14ac:dyDescent="0.45">
      <c r="A3" s="13" t="s">
        <v>0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</row>
    <row r="4" spans="1:14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</row>
    <row r="5" spans="1:14" ht="30.75" x14ac:dyDescent="0.45">
      <c r="A5" s="13" t="s">
        <v>16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</row>
    <row r="6" spans="1:14" x14ac:dyDescent="0.25">
      <c r="L6" s="12" t="s">
        <v>3</v>
      </c>
    </row>
    <row r="8" spans="1:14" x14ac:dyDescent="0.25">
      <c r="A8" s="15" t="s">
        <v>17</v>
      </c>
      <c r="B8" s="16"/>
      <c r="C8" s="17" t="s">
        <v>18</v>
      </c>
      <c r="D8" s="18"/>
      <c r="E8" s="19"/>
      <c r="F8" s="20" t="s">
        <v>19</v>
      </c>
      <c r="G8" s="20" t="s">
        <v>20</v>
      </c>
      <c r="H8" s="20" t="s">
        <v>21</v>
      </c>
      <c r="I8" s="20" t="s">
        <v>22</v>
      </c>
      <c r="J8" s="20" t="s">
        <v>23</v>
      </c>
      <c r="K8" s="20" t="s">
        <v>5</v>
      </c>
      <c r="L8" s="20" t="s">
        <v>24</v>
      </c>
      <c r="M8" s="20" t="s">
        <v>25</v>
      </c>
    </row>
    <row r="9" spans="1:14" ht="16.5" thickBot="1" x14ac:dyDescent="0.3">
      <c r="A9" s="21"/>
      <c r="B9" s="22"/>
      <c r="C9" s="23" t="s">
        <v>26</v>
      </c>
      <c r="D9" s="23" t="s">
        <v>27</v>
      </c>
      <c r="E9" s="24" t="s">
        <v>28</v>
      </c>
      <c r="F9" s="22"/>
      <c r="G9" s="22"/>
      <c r="H9" s="24" t="s">
        <v>29</v>
      </c>
      <c r="I9" s="25" t="s">
        <v>30</v>
      </c>
      <c r="J9" s="22"/>
      <c r="K9" s="24" t="s">
        <v>10</v>
      </c>
      <c r="L9" s="24" t="s">
        <v>11</v>
      </c>
      <c r="M9" s="24" t="s">
        <v>10</v>
      </c>
    </row>
    <row r="10" spans="1:14" ht="16.5" thickTop="1" x14ac:dyDescent="0.25">
      <c r="A10" s="26">
        <v>1</v>
      </c>
      <c r="B10" s="27" t="s">
        <v>30</v>
      </c>
      <c r="C10" s="27"/>
      <c r="D10" s="28">
        <v>1033</v>
      </c>
      <c r="E10" s="29"/>
      <c r="F10" s="30">
        <v>0.02</v>
      </c>
      <c r="G10" s="80" t="s">
        <v>370</v>
      </c>
      <c r="H10" s="34">
        <v>1954</v>
      </c>
      <c r="I10" s="31">
        <v>1</v>
      </c>
      <c r="J10" s="29" t="s">
        <v>366</v>
      </c>
      <c r="K10" s="32">
        <f t="shared" ref="K10:K73" si="0">IF(F10*I10&gt;0,F10*I10," ")</f>
        <v>0.02</v>
      </c>
      <c r="L10" s="33">
        <v>0.05</v>
      </c>
      <c r="M10" s="33">
        <v>0.25</v>
      </c>
    </row>
    <row r="11" spans="1:14" x14ac:dyDescent="0.25">
      <c r="A11" s="26">
        <f t="shared" ref="A11:A74" si="1">A10+1</f>
        <v>2</v>
      </c>
      <c r="B11" s="29"/>
      <c r="C11" s="27"/>
      <c r="D11" s="28">
        <v>1034</v>
      </c>
      <c r="E11" s="29"/>
      <c r="F11" s="30">
        <v>2.5000000000000001E-2</v>
      </c>
      <c r="G11" s="80" t="s">
        <v>371</v>
      </c>
      <c r="H11" s="34">
        <v>1959</v>
      </c>
      <c r="I11" s="31">
        <v>1</v>
      </c>
      <c r="J11" s="29" t="s">
        <v>366</v>
      </c>
      <c r="K11" s="32">
        <f t="shared" si="0"/>
        <v>2.5000000000000001E-2</v>
      </c>
      <c r="L11" s="33">
        <v>0.05</v>
      </c>
      <c r="M11" s="32">
        <v>0.25</v>
      </c>
    </row>
    <row r="12" spans="1:14" x14ac:dyDescent="0.25">
      <c r="A12" s="26">
        <f t="shared" si="1"/>
        <v>3</v>
      </c>
      <c r="B12" s="29"/>
      <c r="C12" s="27"/>
      <c r="D12" s="36" t="s">
        <v>372</v>
      </c>
      <c r="E12" s="29"/>
      <c r="F12" s="30">
        <v>0.03</v>
      </c>
      <c r="G12" s="85" t="s">
        <v>373</v>
      </c>
      <c r="H12" s="34">
        <v>1954</v>
      </c>
      <c r="I12" s="31">
        <v>1</v>
      </c>
      <c r="J12" s="79" t="s">
        <v>374</v>
      </c>
      <c r="K12" s="32">
        <f t="shared" si="0"/>
        <v>0.03</v>
      </c>
      <c r="L12" s="33">
        <v>0.05</v>
      </c>
      <c r="M12" s="32">
        <v>0.25</v>
      </c>
    </row>
    <row r="13" spans="1:14" x14ac:dyDescent="0.25">
      <c r="A13" s="26">
        <f t="shared" si="1"/>
        <v>4</v>
      </c>
      <c r="B13" s="29"/>
      <c r="C13" s="27"/>
      <c r="D13" s="28">
        <v>1036</v>
      </c>
      <c r="E13" s="29"/>
      <c r="F13" s="30">
        <v>0.04</v>
      </c>
      <c r="G13" s="80" t="s">
        <v>375</v>
      </c>
      <c r="H13" s="34">
        <v>1954</v>
      </c>
      <c r="I13" s="31">
        <v>1</v>
      </c>
      <c r="J13" s="29" t="s">
        <v>376</v>
      </c>
      <c r="K13" s="32">
        <f t="shared" si="0"/>
        <v>0.04</v>
      </c>
      <c r="L13" s="33">
        <v>0.05</v>
      </c>
      <c r="M13" s="32">
        <v>0.25</v>
      </c>
    </row>
    <row r="14" spans="1:14" x14ac:dyDescent="0.25">
      <c r="A14" s="26">
        <f t="shared" si="1"/>
        <v>5</v>
      </c>
      <c r="B14" s="29"/>
      <c r="C14" s="27"/>
      <c r="D14" s="28">
        <f>D13+1</f>
        <v>1037</v>
      </c>
      <c r="E14" s="29"/>
      <c r="F14" s="30">
        <v>4.4999999999999998E-2</v>
      </c>
      <c r="G14" s="80" t="s">
        <v>377</v>
      </c>
      <c r="H14" s="34">
        <v>1959</v>
      </c>
      <c r="I14" s="31">
        <v>1</v>
      </c>
      <c r="J14" s="29" t="s">
        <v>366</v>
      </c>
      <c r="K14" s="32">
        <f t="shared" si="0"/>
        <v>4.4999999999999998E-2</v>
      </c>
      <c r="L14" s="33">
        <v>0.05</v>
      </c>
      <c r="M14" s="32">
        <v>0.25</v>
      </c>
    </row>
    <row r="15" spans="1:14" x14ac:dyDescent="0.25">
      <c r="A15" s="26">
        <f t="shared" si="1"/>
        <v>6</v>
      </c>
      <c r="B15" s="29"/>
      <c r="C15" s="27"/>
      <c r="D15" s="28">
        <v>1038</v>
      </c>
      <c r="E15" s="29"/>
      <c r="F15" s="30">
        <v>0.05</v>
      </c>
      <c r="G15" s="80" t="s">
        <v>378</v>
      </c>
      <c r="H15" s="34">
        <v>1954</v>
      </c>
      <c r="I15" s="31">
        <v>1</v>
      </c>
      <c r="J15" s="29" t="s">
        <v>366</v>
      </c>
      <c r="K15" s="32">
        <f t="shared" si="0"/>
        <v>0.05</v>
      </c>
      <c r="L15" s="33">
        <v>0.05</v>
      </c>
      <c r="M15" s="32">
        <v>0.25</v>
      </c>
    </row>
    <row r="16" spans="1:14" x14ac:dyDescent="0.25">
      <c r="A16" s="26">
        <f t="shared" si="1"/>
        <v>7</v>
      </c>
      <c r="B16" s="29"/>
      <c r="C16" s="27"/>
      <c r="D16" s="36" t="s">
        <v>379</v>
      </c>
      <c r="E16" s="29"/>
      <c r="F16" s="30">
        <v>0.06</v>
      </c>
      <c r="G16" s="80" t="s">
        <v>380</v>
      </c>
      <c r="H16" s="34">
        <v>1955</v>
      </c>
      <c r="I16" s="31">
        <v>1</v>
      </c>
      <c r="J16" s="29" t="s">
        <v>364</v>
      </c>
      <c r="K16" s="32">
        <f t="shared" si="0"/>
        <v>0.06</v>
      </c>
      <c r="L16" s="32">
        <v>0.25</v>
      </c>
      <c r="M16" s="32">
        <v>0.4</v>
      </c>
    </row>
    <row r="17" spans="1:13" x14ac:dyDescent="0.25">
      <c r="A17" s="26">
        <f t="shared" si="1"/>
        <v>8</v>
      </c>
      <c r="B17" s="29"/>
      <c r="C17" s="27"/>
      <c r="D17" s="28">
        <v>1040</v>
      </c>
      <c r="E17" s="29"/>
      <c r="F17" s="30">
        <v>7.0000000000000007E-2</v>
      </c>
      <c r="G17" s="80" t="s">
        <v>381</v>
      </c>
      <c r="H17" s="34">
        <v>1956</v>
      </c>
      <c r="I17" s="31">
        <v>1</v>
      </c>
      <c r="J17" s="29" t="s">
        <v>366</v>
      </c>
      <c r="K17" s="32">
        <f t="shared" si="0"/>
        <v>7.0000000000000007E-2</v>
      </c>
      <c r="L17" s="32">
        <v>0.1</v>
      </c>
      <c r="M17" s="32">
        <v>0.25</v>
      </c>
    </row>
    <row r="18" spans="1:13" x14ac:dyDescent="0.25">
      <c r="A18" s="26">
        <f t="shared" si="1"/>
        <v>9</v>
      </c>
      <c r="B18" s="29"/>
      <c r="C18" s="27"/>
      <c r="D18" s="28">
        <f>D17+1</f>
        <v>1041</v>
      </c>
      <c r="E18" s="29"/>
      <c r="F18" s="30">
        <v>0.08</v>
      </c>
      <c r="G18" s="85" t="s">
        <v>373</v>
      </c>
      <c r="H18" s="34">
        <v>1954</v>
      </c>
      <c r="I18" s="31">
        <v>1</v>
      </c>
      <c r="J18" s="29" t="s">
        <v>382</v>
      </c>
      <c r="K18" s="32">
        <f t="shared" si="0"/>
        <v>0.08</v>
      </c>
      <c r="L18" s="32">
        <v>0.15</v>
      </c>
      <c r="M18" s="32">
        <v>0.25</v>
      </c>
    </row>
    <row r="19" spans="1:13" x14ac:dyDescent="0.25">
      <c r="A19" s="26">
        <f t="shared" si="1"/>
        <v>10</v>
      </c>
      <c r="B19" s="29"/>
      <c r="C19" s="27"/>
      <c r="D19" s="36" t="s">
        <v>383</v>
      </c>
      <c r="E19" s="29"/>
      <c r="F19" s="30">
        <v>0.08</v>
      </c>
      <c r="G19" s="85" t="s">
        <v>373</v>
      </c>
      <c r="H19" s="34">
        <v>1954</v>
      </c>
      <c r="I19" s="31">
        <v>1</v>
      </c>
      <c r="J19" s="29" t="s">
        <v>384</v>
      </c>
      <c r="K19" s="32">
        <f t="shared" si="0"/>
        <v>0.08</v>
      </c>
      <c r="L19" s="32">
        <v>0.2</v>
      </c>
      <c r="M19" s="32">
        <v>0.4</v>
      </c>
    </row>
    <row r="20" spans="1:13" x14ac:dyDescent="0.25">
      <c r="A20" s="26">
        <f t="shared" si="1"/>
        <v>11</v>
      </c>
      <c r="B20" s="29"/>
      <c r="C20" s="27"/>
      <c r="D20" s="28">
        <v>1042</v>
      </c>
      <c r="E20" s="29"/>
      <c r="F20" s="30">
        <v>0.08</v>
      </c>
      <c r="G20" s="85" t="s">
        <v>373</v>
      </c>
      <c r="H20" s="34">
        <v>1958</v>
      </c>
      <c r="I20" s="31">
        <v>1</v>
      </c>
      <c r="J20" s="79" t="s">
        <v>385</v>
      </c>
      <c r="K20" s="32">
        <f t="shared" si="0"/>
        <v>0.08</v>
      </c>
      <c r="L20" s="32">
        <v>0.15</v>
      </c>
      <c r="M20" s="32">
        <v>0.25</v>
      </c>
    </row>
    <row r="21" spans="1:13" x14ac:dyDescent="0.25">
      <c r="A21" s="26">
        <f t="shared" si="1"/>
        <v>12</v>
      </c>
      <c r="B21" s="29"/>
      <c r="C21" s="27"/>
      <c r="D21" s="36">
        <v>1214</v>
      </c>
      <c r="E21" s="29"/>
      <c r="F21" s="30">
        <v>0.08</v>
      </c>
      <c r="G21" s="80" t="s">
        <v>386</v>
      </c>
      <c r="H21" s="34">
        <v>1961</v>
      </c>
      <c r="I21" s="31">
        <v>1</v>
      </c>
      <c r="J21" s="29" t="s">
        <v>366</v>
      </c>
      <c r="K21" s="32">
        <f t="shared" si="0"/>
        <v>0.08</v>
      </c>
      <c r="L21" s="32">
        <v>0.15</v>
      </c>
      <c r="M21" s="32">
        <v>0.25</v>
      </c>
    </row>
    <row r="22" spans="1:13" x14ac:dyDescent="0.25">
      <c r="A22" s="26">
        <f t="shared" si="1"/>
        <v>13</v>
      </c>
      <c r="B22" s="29"/>
      <c r="C22" s="27"/>
      <c r="D22" s="28">
        <v>1043</v>
      </c>
      <c r="E22" s="29"/>
      <c r="F22" s="30">
        <v>0.09</v>
      </c>
      <c r="G22" s="80" t="s">
        <v>387</v>
      </c>
      <c r="H22" s="34">
        <v>1956</v>
      </c>
      <c r="I22" s="31">
        <v>1</v>
      </c>
      <c r="J22" s="29" t="s">
        <v>366</v>
      </c>
      <c r="K22" s="32">
        <f t="shared" si="0"/>
        <v>0.09</v>
      </c>
      <c r="L22" s="32">
        <v>0.15</v>
      </c>
      <c r="M22" s="32">
        <v>0.3</v>
      </c>
    </row>
    <row r="23" spans="1:13" x14ac:dyDescent="0.25">
      <c r="A23" s="26">
        <f t="shared" si="1"/>
        <v>14</v>
      </c>
      <c r="B23" s="29"/>
      <c r="C23" s="27"/>
      <c r="D23" s="28">
        <f>D22+1</f>
        <v>1044</v>
      </c>
      <c r="E23" s="29"/>
      <c r="F23" s="30">
        <v>0.1</v>
      </c>
      <c r="G23" s="85" t="s">
        <v>388</v>
      </c>
      <c r="H23" s="34">
        <v>1956</v>
      </c>
      <c r="I23" s="31">
        <v>1</v>
      </c>
      <c r="J23" s="29" t="s">
        <v>366</v>
      </c>
      <c r="K23" s="32">
        <f t="shared" si="0"/>
        <v>0.1</v>
      </c>
      <c r="L23" s="32">
        <v>0.15</v>
      </c>
      <c r="M23" s="32">
        <v>0.3</v>
      </c>
    </row>
    <row r="24" spans="1:13" x14ac:dyDescent="0.25">
      <c r="A24" s="26">
        <f t="shared" si="1"/>
        <v>15</v>
      </c>
      <c r="B24" s="29"/>
      <c r="C24" s="27"/>
      <c r="D24" s="36" t="s">
        <v>389</v>
      </c>
      <c r="E24" s="29"/>
      <c r="F24" s="30">
        <v>0.11</v>
      </c>
      <c r="G24" s="85" t="s">
        <v>373</v>
      </c>
      <c r="H24" s="34">
        <v>1961</v>
      </c>
      <c r="I24" s="31">
        <v>1</v>
      </c>
      <c r="J24" s="29" t="s">
        <v>366</v>
      </c>
      <c r="K24" s="32">
        <f t="shared" si="0"/>
        <v>0.11</v>
      </c>
      <c r="L24" s="32">
        <v>0.2</v>
      </c>
      <c r="M24" s="32">
        <v>0.3</v>
      </c>
    </row>
    <row r="25" spans="1:13" x14ac:dyDescent="0.25">
      <c r="A25" s="26">
        <f t="shared" si="1"/>
        <v>16</v>
      </c>
      <c r="B25" s="29"/>
      <c r="C25" s="27"/>
      <c r="D25" s="28">
        <v>1045</v>
      </c>
      <c r="E25" s="29"/>
      <c r="F25" s="30">
        <v>0.12</v>
      </c>
      <c r="G25" s="80" t="s">
        <v>390</v>
      </c>
      <c r="H25" s="34">
        <v>1959</v>
      </c>
      <c r="I25" s="31">
        <v>1</v>
      </c>
      <c r="J25" s="29" t="s">
        <v>366</v>
      </c>
      <c r="K25" s="32">
        <f t="shared" si="0"/>
        <v>0.12</v>
      </c>
      <c r="L25" s="32">
        <v>0.2</v>
      </c>
      <c r="M25" s="32">
        <v>0.35</v>
      </c>
    </row>
    <row r="26" spans="1:13" x14ac:dyDescent="0.25">
      <c r="A26" s="26">
        <f t="shared" si="1"/>
        <v>17</v>
      </c>
      <c r="B26" s="29"/>
      <c r="C26" s="27"/>
      <c r="D26" s="28">
        <f>D25+1</f>
        <v>1046</v>
      </c>
      <c r="E26" s="29"/>
      <c r="F26" s="30">
        <v>0.15</v>
      </c>
      <c r="G26" s="80" t="s">
        <v>391</v>
      </c>
      <c r="H26" s="34">
        <v>1958</v>
      </c>
      <c r="I26" s="31">
        <v>1</v>
      </c>
      <c r="J26" s="29" t="s">
        <v>366</v>
      </c>
      <c r="K26" s="32">
        <f t="shared" si="0"/>
        <v>0.15</v>
      </c>
      <c r="L26" s="32">
        <v>0.3</v>
      </c>
      <c r="M26" s="32">
        <v>0.6</v>
      </c>
    </row>
    <row r="27" spans="1:13" x14ac:dyDescent="0.25">
      <c r="A27" s="26">
        <f t="shared" si="1"/>
        <v>18</v>
      </c>
      <c r="B27" s="29"/>
      <c r="C27" s="27"/>
      <c r="D27" s="28">
        <f>D26+1</f>
        <v>1047</v>
      </c>
      <c r="E27" s="29"/>
      <c r="F27" s="30">
        <v>0.2</v>
      </c>
      <c r="G27" s="80" t="s">
        <v>392</v>
      </c>
      <c r="H27" s="34">
        <v>1956</v>
      </c>
      <c r="I27" s="31">
        <v>1</v>
      </c>
      <c r="J27" s="29" t="s">
        <v>366</v>
      </c>
      <c r="K27" s="32">
        <f t="shared" si="0"/>
        <v>0.2</v>
      </c>
      <c r="L27" s="32">
        <v>0.25</v>
      </c>
      <c r="M27" s="32">
        <v>0.5</v>
      </c>
    </row>
    <row r="28" spans="1:13" x14ac:dyDescent="0.25">
      <c r="A28" s="26">
        <f t="shared" si="1"/>
        <v>19</v>
      </c>
      <c r="B28" s="29"/>
      <c r="C28" s="27"/>
      <c r="D28" s="28">
        <f t="shared" ref="D28:D84" si="2">D27+1</f>
        <v>1048</v>
      </c>
      <c r="E28" s="29"/>
      <c r="F28" s="30">
        <v>0.25</v>
      </c>
      <c r="G28" s="80" t="s">
        <v>393</v>
      </c>
      <c r="H28" s="34">
        <v>1955</v>
      </c>
      <c r="I28" s="31">
        <v>1</v>
      </c>
      <c r="J28" s="29" t="s">
        <v>366</v>
      </c>
      <c r="K28" s="32">
        <f t="shared" si="0"/>
        <v>0.25</v>
      </c>
      <c r="L28" s="32">
        <v>0.5</v>
      </c>
      <c r="M28" s="32">
        <v>1.1000000000000001</v>
      </c>
    </row>
    <row r="29" spans="1:13" x14ac:dyDescent="0.25">
      <c r="A29" s="26">
        <f t="shared" si="1"/>
        <v>20</v>
      </c>
      <c r="B29" s="29"/>
      <c r="C29" s="27"/>
      <c r="D29" s="36" t="s">
        <v>394</v>
      </c>
      <c r="E29" s="29"/>
      <c r="F29" s="30">
        <v>0.3</v>
      </c>
      <c r="G29" s="80" t="s">
        <v>395</v>
      </c>
      <c r="H29" s="34">
        <v>1957</v>
      </c>
      <c r="I29" s="31">
        <v>1</v>
      </c>
      <c r="J29" s="29" t="s">
        <v>364</v>
      </c>
      <c r="K29" s="32">
        <f t="shared" si="0"/>
        <v>0.3</v>
      </c>
      <c r="L29" s="32">
        <v>1.5</v>
      </c>
      <c r="M29" s="32">
        <v>1.2</v>
      </c>
    </row>
    <row r="30" spans="1:13" x14ac:dyDescent="0.25">
      <c r="A30" s="26">
        <f t="shared" si="1"/>
        <v>21</v>
      </c>
      <c r="B30" s="29"/>
      <c r="C30" s="27"/>
      <c r="D30" s="36" t="s">
        <v>396</v>
      </c>
      <c r="E30" s="29"/>
      <c r="F30" s="30">
        <v>0.4</v>
      </c>
      <c r="G30" s="80" t="s">
        <v>397</v>
      </c>
      <c r="H30" s="34">
        <v>1955</v>
      </c>
      <c r="I30" s="31">
        <v>1</v>
      </c>
      <c r="J30" s="79" t="s">
        <v>374</v>
      </c>
      <c r="K30" s="32">
        <f t="shared" si="0"/>
        <v>0.4</v>
      </c>
      <c r="L30" s="32">
        <v>2</v>
      </c>
      <c r="M30" s="32">
        <v>1.75</v>
      </c>
    </row>
    <row r="31" spans="1:13" x14ac:dyDescent="0.25">
      <c r="A31" s="26">
        <f t="shared" si="1"/>
        <v>22</v>
      </c>
      <c r="B31" s="29"/>
      <c r="C31" s="27"/>
      <c r="D31" s="36" t="s">
        <v>398</v>
      </c>
      <c r="E31" s="29"/>
      <c r="F31" s="30">
        <v>0.5</v>
      </c>
      <c r="G31" s="80" t="s">
        <v>399</v>
      </c>
      <c r="H31" s="34">
        <v>1955</v>
      </c>
      <c r="I31" s="31">
        <v>1</v>
      </c>
      <c r="J31" s="79" t="s">
        <v>374</v>
      </c>
      <c r="K31" s="32">
        <f t="shared" si="0"/>
        <v>0.5</v>
      </c>
      <c r="L31" s="32">
        <v>3.5</v>
      </c>
      <c r="M31" s="32">
        <v>1.75</v>
      </c>
    </row>
    <row r="32" spans="1:13" x14ac:dyDescent="0.25">
      <c r="A32" s="26">
        <f t="shared" si="1"/>
        <v>23</v>
      </c>
      <c r="B32" s="29"/>
      <c r="C32" s="27"/>
      <c r="D32" s="28">
        <v>1052</v>
      </c>
      <c r="E32" s="29"/>
      <c r="F32" s="30">
        <v>1</v>
      </c>
      <c r="G32" s="80" t="s">
        <v>400</v>
      </c>
      <c r="H32" s="34">
        <v>1955</v>
      </c>
      <c r="I32" s="31">
        <v>1</v>
      </c>
      <c r="J32" s="79" t="s">
        <v>376</v>
      </c>
      <c r="K32" s="32">
        <f t="shared" si="0"/>
        <v>1</v>
      </c>
      <c r="L32" s="32">
        <v>5</v>
      </c>
      <c r="M32" s="32">
        <v>4.5</v>
      </c>
    </row>
    <row r="33" spans="1:13" x14ac:dyDescent="0.25">
      <c r="A33" s="26">
        <f t="shared" si="1"/>
        <v>24</v>
      </c>
      <c r="B33" s="29"/>
      <c r="C33" s="27"/>
      <c r="D33" s="28">
        <f t="shared" si="2"/>
        <v>1053</v>
      </c>
      <c r="E33" s="29"/>
      <c r="F33" s="30">
        <v>5</v>
      </c>
      <c r="G33" s="80" t="s">
        <v>401</v>
      </c>
      <c r="H33" s="34">
        <v>1956</v>
      </c>
      <c r="I33" s="31">
        <v>1</v>
      </c>
      <c r="J33" s="29" t="s">
        <v>1615</v>
      </c>
      <c r="K33" s="32">
        <f t="shared" si="0"/>
        <v>5</v>
      </c>
      <c r="L33" s="32">
        <v>75</v>
      </c>
      <c r="M33" s="32">
        <v>55</v>
      </c>
    </row>
    <row r="34" spans="1:13" x14ac:dyDescent="0.25">
      <c r="A34" s="26">
        <f t="shared" si="1"/>
        <v>25</v>
      </c>
      <c r="B34" s="29"/>
      <c r="C34" s="27"/>
      <c r="D34" s="28">
        <f t="shared" si="2"/>
        <v>1054</v>
      </c>
      <c r="E34" s="29"/>
      <c r="F34" s="30">
        <v>0.01</v>
      </c>
      <c r="G34" s="80" t="s">
        <v>402</v>
      </c>
      <c r="H34" s="34">
        <v>1954</v>
      </c>
      <c r="I34" s="31">
        <v>1</v>
      </c>
      <c r="J34" s="86" t="s">
        <v>403</v>
      </c>
      <c r="K34" s="32">
        <f t="shared" si="0"/>
        <v>0.01</v>
      </c>
      <c r="L34" s="32">
        <v>0.05</v>
      </c>
      <c r="M34" s="32">
        <v>0.25</v>
      </c>
    </row>
    <row r="35" spans="1:13" x14ac:dyDescent="0.25">
      <c r="A35" s="26">
        <f t="shared" si="1"/>
        <v>26</v>
      </c>
      <c r="B35" s="29"/>
      <c r="C35" s="27"/>
      <c r="D35" s="36" t="s">
        <v>404</v>
      </c>
      <c r="E35" s="29"/>
      <c r="F35" s="30">
        <v>1.2500000000000001E-2</v>
      </c>
      <c r="G35" s="80" t="s">
        <v>402</v>
      </c>
      <c r="H35" s="34">
        <v>1960</v>
      </c>
      <c r="I35" s="31">
        <v>1</v>
      </c>
      <c r="J35" s="79" t="s">
        <v>403</v>
      </c>
      <c r="K35" s="32">
        <f t="shared" si="0"/>
        <v>1.2500000000000001E-2</v>
      </c>
      <c r="L35" s="32">
        <v>0.05</v>
      </c>
      <c r="M35" s="32">
        <v>0.25</v>
      </c>
    </row>
    <row r="36" spans="1:13" x14ac:dyDescent="0.25">
      <c r="A36" s="26">
        <f t="shared" si="1"/>
        <v>27</v>
      </c>
      <c r="B36" s="29"/>
      <c r="C36" s="27"/>
      <c r="D36" s="28">
        <v>1055</v>
      </c>
      <c r="E36" s="29"/>
      <c r="F36" s="30">
        <v>0.02</v>
      </c>
      <c r="G36" s="80" t="s">
        <v>402</v>
      </c>
      <c r="H36" s="34">
        <v>1954</v>
      </c>
      <c r="I36" s="31">
        <v>1</v>
      </c>
      <c r="J36" s="29" t="s">
        <v>405</v>
      </c>
      <c r="K36" s="32">
        <f t="shared" si="0"/>
        <v>0.02</v>
      </c>
      <c r="L36" s="32">
        <v>0.05</v>
      </c>
      <c r="M36" s="32">
        <v>0.35</v>
      </c>
    </row>
    <row r="37" spans="1:13" x14ac:dyDescent="0.25">
      <c r="A37" s="26">
        <f t="shared" si="1"/>
        <v>28</v>
      </c>
      <c r="B37" s="29"/>
      <c r="C37" s="27"/>
      <c r="D37" s="28">
        <f t="shared" si="2"/>
        <v>1056</v>
      </c>
      <c r="E37" s="29"/>
      <c r="F37" s="30">
        <v>2.5000000000000001E-2</v>
      </c>
      <c r="G37" s="80" t="s">
        <v>402</v>
      </c>
      <c r="H37" s="34">
        <v>1959</v>
      </c>
      <c r="I37" s="31">
        <v>1</v>
      </c>
      <c r="J37" s="29" t="s">
        <v>405</v>
      </c>
      <c r="K37" s="32">
        <f t="shared" si="0"/>
        <v>2.5000000000000001E-2</v>
      </c>
      <c r="L37" s="32">
        <v>0.1</v>
      </c>
      <c r="M37" s="32">
        <v>0.3</v>
      </c>
    </row>
    <row r="38" spans="1:13" x14ac:dyDescent="0.25">
      <c r="A38" s="26">
        <f t="shared" si="1"/>
        <v>29</v>
      </c>
      <c r="B38" s="29"/>
      <c r="C38" s="27"/>
      <c r="D38" s="28">
        <f t="shared" si="2"/>
        <v>1057</v>
      </c>
      <c r="E38" s="29"/>
      <c r="F38" s="30">
        <v>0.03</v>
      </c>
      <c r="G38" s="80" t="s">
        <v>402</v>
      </c>
      <c r="H38" s="34">
        <v>1956</v>
      </c>
      <c r="I38" s="31">
        <v>1</v>
      </c>
      <c r="J38" s="86" t="s">
        <v>403</v>
      </c>
      <c r="K38" s="32">
        <f t="shared" si="0"/>
        <v>0.03</v>
      </c>
      <c r="L38" s="32">
        <v>0.05</v>
      </c>
      <c r="M38" s="32">
        <v>0.35</v>
      </c>
    </row>
    <row r="39" spans="1:13" x14ac:dyDescent="0.25">
      <c r="A39" s="26">
        <f t="shared" si="1"/>
        <v>30</v>
      </c>
      <c r="B39" s="29"/>
      <c r="C39" s="27"/>
      <c r="D39" s="28">
        <f t="shared" si="2"/>
        <v>1058</v>
      </c>
      <c r="E39" s="29"/>
      <c r="F39" s="30">
        <v>0.04</v>
      </c>
      <c r="G39" s="80" t="s">
        <v>402</v>
      </c>
      <c r="H39" s="34">
        <v>1958</v>
      </c>
      <c r="I39" s="31">
        <v>1</v>
      </c>
      <c r="J39" s="79" t="s">
        <v>405</v>
      </c>
      <c r="K39" s="32">
        <f t="shared" si="0"/>
        <v>0.04</v>
      </c>
      <c r="L39" s="32">
        <v>0.05</v>
      </c>
      <c r="M39" s="32">
        <v>0.75</v>
      </c>
    </row>
    <row r="40" spans="1:13" x14ac:dyDescent="0.25">
      <c r="A40" s="26">
        <f t="shared" si="1"/>
        <v>31</v>
      </c>
      <c r="B40" s="29"/>
      <c r="C40" s="27"/>
      <c r="D40" s="28">
        <f t="shared" si="2"/>
        <v>1059</v>
      </c>
      <c r="E40" s="29"/>
      <c r="F40" s="30">
        <v>4.4999999999999998E-2</v>
      </c>
      <c r="G40" s="80" t="s">
        <v>402</v>
      </c>
      <c r="H40" s="34">
        <v>1959</v>
      </c>
      <c r="I40" s="31">
        <v>1</v>
      </c>
      <c r="J40" s="29" t="s">
        <v>405</v>
      </c>
      <c r="K40" s="32">
        <f t="shared" si="0"/>
        <v>4.4999999999999998E-2</v>
      </c>
      <c r="L40" s="32">
        <v>0.05</v>
      </c>
      <c r="M40" s="32">
        <v>1.5</v>
      </c>
    </row>
    <row r="41" spans="1:13" x14ac:dyDescent="0.25">
      <c r="A41" s="26">
        <f t="shared" si="1"/>
        <v>32</v>
      </c>
      <c r="B41" s="29"/>
      <c r="C41" s="27"/>
      <c r="D41" s="36" t="s">
        <v>406</v>
      </c>
      <c r="E41" s="29" t="s">
        <v>51</v>
      </c>
      <c r="F41" s="30">
        <v>0.25</v>
      </c>
      <c r="G41" s="80" t="s">
        <v>402</v>
      </c>
      <c r="H41" s="34">
        <v>1965</v>
      </c>
      <c r="I41" s="31">
        <v>1</v>
      </c>
      <c r="J41" s="79" t="s">
        <v>407</v>
      </c>
      <c r="K41" s="32">
        <f t="shared" si="0"/>
        <v>0.25</v>
      </c>
      <c r="L41" s="32">
        <v>0.25</v>
      </c>
      <c r="M41" s="32">
        <v>0.8</v>
      </c>
    </row>
    <row r="42" spans="1:13" x14ac:dyDescent="0.25">
      <c r="A42" s="26">
        <f t="shared" si="1"/>
        <v>33</v>
      </c>
      <c r="B42" s="29"/>
      <c r="C42" s="27"/>
      <c r="D42" s="28">
        <v>1060</v>
      </c>
      <c r="E42" s="29"/>
      <c r="F42" s="30">
        <v>0.03</v>
      </c>
      <c r="G42" s="80" t="s">
        <v>408</v>
      </c>
      <c r="H42" s="34">
        <v>1954</v>
      </c>
      <c r="I42" s="31">
        <v>1</v>
      </c>
      <c r="J42" s="29"/>
      <c r="K42" s="32">
        <f t="shared" si="0"/>
        <v>0.03</v>
      </c>
      <c r="L42" s="32">
        <v>0.05</v>
      </c>
      <c r="M42" s="32">
        <v>0.25</v>
      </c>
    </row>
    <row r="43" spans="1:13" x14ac:dyDescent="0.25">
      <c r="A43" s="26">
        <f t="shared" si="1"/>
        <v>34</v>
      </c>
      <c r="B43" s="29"/>
      <c r="C43" s="27"/>
      <c r="D43" s="28">
        <f t="shared" si="2"/>
        <v>1061</v>
      </c>
      <c r="E43" s="29"/>
      <c r="F43" s="30">
        <v>0.03</v>
      </c>
      <c r="G43" s="27" t="s">
        <v>409</v>
      </c>
      <c r="H43" s="34">
        <v>1954</v>
      </c>
      <c r="I43" s="31">
        <v>1</v>
      </c>
      <c r="J43" s="29"/>
      <c r="K43" s="32">
        <f t="shared" si="0"/>
        <v>0.03</v>
      </c>
      <c r="L43" s="32">
        <v>0.05</v>
      </c>
      <c r="M43" s="32">
        <v>0.25</v>
      </c>
    </row>
    <row r="44" spans="1:13" x14ac:dyDescent="0.25">
      <c r="A44" s="26">
        <f t="shared" si="1"/>
        <v>35</v>
      </c>
      <c r="B44" s="29"/>
      <c r="C44" s="27"/>
      <c r="D44" s="28">
        <f t="shared" si="2"/>
        <v>1062</v>
      </c>
      <c r="E44" s="29"/>
      <c r="F44" s="30">
        <v>0.03</v>
      </c>
      <c r="G44" s="27" t="s">
        <v>410</v>
      </c>
      <c r="H44" s="34">
        <v>1954</v>
      </c>
      <c r="I44" s="31">
        <v>1</v>
      </c>
      <c r="J44" s="29"/>
      <c r="K44" s="32">
        <f t="shared" si="0"/>
        <v>0.03</v>
      </c>
      <c r="L44" s="32">
        <v>0.05</v>
      </c>
      <c r="M44" s="32">
        <v>0.25</v>
      </c>
    </row>
    <row r="45" spans="1:13" x14ac:dyDescent="0.25">
      <c r="A45" s="26">
        <f t="shared" si="1"/>
        <v>36</v>
      </c>
      <c r="B45" s="29"/>
      <c r="C45" s="27"/>
      <c r="D45" s="28">
        <f t="shared" si="2"/>
        <v>1063</v>
      </c>
      <c r="E45" s="29"/>
      <c r="F45" s="30">
        <v>0.03</v>
      </c>
      <c r="G45" s="27" t="s">
        <v>411</v>
      </c>
      <c r="H45" s="34">
        <v>1954</v>
      </c>
      <c r="I45" s="31">
        <v>1</v>
      </c>
      <c r="J45" s="29"/>
      <c r="K45" s="32">
        <f t="shared" si="0"/>
        <v>0.03</v>
      </c>
      <c r="L45" s="32">
        <v>0.05</v>
      </c>
      <c r="M45" s="32">
        <v>0.25</v>
      </c>
    </row>
    <row r="46" spans="1:13" x14ac:dyDescent="0.25">
      <c r="A46" s="26">
        <f t="shared" si="1"/>
        <v>37</v>
      </c>
      <c r="B46" s="29"/>
      <c r="C46" s="27"/>
      <c r="D46" s="28">
        <f t="shared" si="2"/>
        <v>1064</v>
      </c>
      <c r="E46" s="29"/>
      <c r="F46" s="30">
        <v>0.03</v>
      </c>
      <c r="G46" s="27" t="s">
        <v>412</v>
      </c>
      <c r="H46" s="34">
        <v>1955</v>
      </c>
      <c r="I46" s="31">
        <v>1</v>
      </c>
      <c r="J46" s="29"/>
      <c r="K46" s="32">
        <f t="shared" si="0"/>
        <v>0.03</v>
      </c>
      <c r="L46" s="32">
        <v>0.05</v>
      </c>
      <c r="M46" s="32">
        <v>0.25</v>
      </c>
    </row>
    <row r="47" spans="1:13" x14ac:dyDescent="0.25">
      <c r="A47" s="26">
        <f t="shared" si="1"/>
        <v>38</v>
      </c>
      <c r="B47" s="29"/>
      <c r="C47" s="27"/>
      <c r="D47" s="28">
        <f t="shared" si="2"/>
        <v>1065</v>
      </c>
      <c r="E47" s="29"/>
      <c r="F47" s="30">
        <v>0.03</v>
      </c>
      <c r="G47" s="27" t="s">
        <v>413</v>
      </c>
      <c r="H47" s="34">
        <v>1955</v>
      </c>
      <c r="I47" s="31">
        <v>1</v>
      </c>
      <c r="J47" s="29"/>
      <c r="K47" s="32">
        <f t="shared" si="0"/>
        <v>0.03</v>
      </c>
      <c r="L47" s="32">
        <v>0.05</v>
      </c>
      <c r="M47" s="32">
        <v>0.25</v>
      </c>
    </row>
    <row r="48" spans="1:13" x14ac:dyDescent="0.25">
      <c r="A48" s="26">
        <f t="shared" si="1"/>
        <v>39</v>
      </c>
      <c r="B48" s="29"/>
      <c r="C48" s="27"/>
      <c r="D48" s="28">
        <f t="shared" si="2"/>
        <v>1066</v>
      </c>
      <c r="E48" s="29"/>
      <c r="F48" s="30">
        <v>0.08</v>
      </c>
      <c r="G48" s="27" t="s">
        <v>414</v>
      </c>
      <c r="H48" s="34">
        <v>1955</v>
      </c>
      <c r="I48" s="31">
        <v>1</v>
      </c>
      <c r="J48" s="29"/>
      <c r="K48" s="32">
        <f t="shared" si="0"/>
        <v>0.08</v>
      </c>
      <c r="L48" s="32">
        <v>0.1</v>
      </c>
      <c r="M48" s="32">
        <v>0.25</v>
      </c>
    </row>
    <row r="49" spans="1:13" x14ac:dyDescent="0.25">
      <c r="A49" s="26">
        <f t="shared" si="1"/>
        <v>40</v>
      </c>
      <c r="B49" s="29"/>
      <c r="C49" s="27"/>
      <c r="D49" s="28">
        <f t="shared" si="2"/>
        <v>1067</v>
      </c>
      <c r="E49" s="29"/>
      <c r="F49" s="30">
        <v>0.03</v>
      </c>
      <c r="G49" s="27" t="s">
        <v>415</v>
      </c>
      <c r="H49" s="34">
        <v>1955</v>
      </c>
      <c r="I49" s="31">
        <v>1</v>
      </c>
      <c r="J49" s="29"/>
      <c r="K49" s="32">
        <f t="shared" si="0"/>
        <v>0.03</v>
      </c>
      <c r="L49" s="32">
        <v>0.05</v>
      </c>
      <c r="M49" s="32">
        <v>0.25</v>
      </c>
    </row>
    <row r="50" spans="1:13" x14ac:dyDescent="0.25">
      <c r="A50" s="26">
        <f t="shared" si="1"/>
        <v>41</v>
      </c>
      <c r="B50" s="29"/>
      <c r="C50" s="27"/>
      <c r="D50" s="28">
        <f t="shared" si="2"/>
        <v>1068</v>
      </c>
      <c r="E50" s="29"/>
      <c r="F50" s="30">
        <v>0.03</v>
      </c>
      <c r="G50" s="80" t="s">
        <v>416</v>
      </c>
      <c r="H50" s="34">
        <v>1955</v>
      </c>
      <c r="I50" s="31">
        <v>1</v>
      </c>
      <c r="J50" s="29"/>
      <c r="K50" s="32">
        <f t="shared" si="0"/>
        <v>0.03</v>
      </c>
      <c r="L50" s="32">
        <v>0.05</v>
      </c>
      <c r="M50" s="32">
        <v>0.25</v>
      </c>
    </row>
    <row r="51" spans="1:13" x14ac:dyDescent="0.25">
      <c r="A51" s="26">
        <f t="shared" si="1"/>
        <v>42</v>
      </c>
      <c r="B51" s="29"/>
      <c r="C51" s="27"/>
      <c r="D51" s="28">
        <f t="shared" si="2"/>
        <v>1069</v>
      </c>
      <c r="E51" s="29"/>
      <c r="F51" s="30">
        <v>0.03</v>
      </c>
      <c r="G51" s="27" t="s">
        <v>417</v>
      </c>
      <c r="H51" s="34">
        <v>1955</v>
      </c>
      <c r="I51" s="31">
        <v>1</v>
      </c>
      <c r="J51" s="29"/>
      <c r="K51" s="32">
        <f t="shared" si="0"/>
        <v>0.03</v>
      </c>
      <c r="L51" s="32">
        <v>0.05</v>
      </c>
      <c r="M51" s="32">
        <v>0.25</v>
      </c>
    </row>
    <row r="52" spans="1:13" x14ac:dyDescent="0.25">
      <c r="A52" s="26">
        <f t="shared" si="1"/>
        <v>43</v>
      </c>
      <c r="B52" s="29"/>
      <c r="C52" s="27"/>
      <c r="D52" s="28">
        <f t="shared" si="2"/>
        <v>1070</v>
      </c>
      <c r="E52" s="29"/>
      <c r="F52" s="30">
        <v>0.03</v>
      </c>
      <c r="G52" s="27" t="s">
        <v>418</v>
      </c>
      <c r="H52" s="34">
        <v>1955</v>
      </c>
      <c r="I52" s="31">
        <v>1</v>
      </c>
      <c r="J52" s="29"/>
      <c r="K52" s="32">
        <f t="shared" si="0"/>
        <v>0.03</v>
      </c>
      <c r="L52" s="32">
        <v>0.05</v>
      </c>
      <c r="M52" s="32">
        <v>0.25</v>
      </c>
    </row>
    <row r="53" spans="1:13" x14ac:dyDescent="0.25">
      <c r="A53" s="26">
        <f t="shared" si="1"/>
        <v>44</v>
      </c>
      <c r="B53" s="29"/>
      <c r="C53" s="27"/>
      <c r="D53" s="28">
        <f t="shared" si="2"/>
        <v>1071</v>
      </c>
      <c r="E53" s="29"/>
      <c r="F53" s="30">
        <v>0.03</v>
      </c>
      <c r="G53" s="27" t="s">
        <v>419</v>
      </c>
      <c r="H53" s="34">
        <v>1955</v>
      </c>
      <c r="I53" s="31">
        <v>1</v>
      </c>
      <c r="J53" s="29"/>
      <c r="K53" s="32">
        <f t="shared" si="0"/>
        <v>0.03</v>
      </c>
      <c r="L53" s="32">
        <v>0.05</v>
      </c>
      <c r="M53" s="32">
        <v>0.25</v>
      </c>
    </row>
    <row r="54" spans="1:13" x14ac:dyDescent="0.25">
      <c r="A54" s="26">
        <f t="shared" si="1"/>
        <v>45</v>
      </c>
      <c r="B54" s="29"/>
      <c r="C54" s="27"/>
      <c r="D54" s="28">
        <f t="shared" si="2"/>
        <v>1072</v>
      </c>
      <c r="E54" s="29"/>
      <c r="F54" s="30">
        <v>0.03</v>
      </c>
      <c r="G54" s="27" t="s">
        <v>420</v>
      </c>
      <c r="H54" s="34">
        <v>1955</v>
      </c>
      <c r="I54" s="31">
        <v>1</v>
      </c>
      <c r="J54" s="29"/>
      <c r="K54" s="32">
        <f t="shared" si="0"/>
        <v>0.03</v>
      </c>
      <c r="L54" s="32">
        <v>0.05</v>
      </c>
      <c r="M54" s="32">
        <v>0.25</v>
      </c>
    </row>
    <row r="55" spans="1:13" x14ac:dyDescent="0.25">
      <c r="A55" s="26">
        <f t="shared" si="1"/>
        <v>46</v>
      </c>
      <c r="B55" s="29"/>
      <c r="C55" s="27"/>
      <c r="D55" s="28">
        <f t="shared" si="2"/>
        <v>1073</v>
      </c>
      <c r="E55" s="29"/>
      <c r="F55" s="30">
        <v>0.03</v>
      </c>
      <c r="G55" s="27" t="s">
        <v>421</v>
      </c>
      <c r="H55" s="34">
        <v>1956</v>
      </c>
      <c r="I55" s="31">
        <v>1</v>
      </c>
      <c r="J55" s="29"/>
      <c r="K55" s="32">
        <f t="shared" si="0"/>
        <v>0.03</v>
      </c>
      <c r="L55" s="32">
        <v>0.05</v>
      </c>
      <c r="M55" s="32">
        <v>0.25</v>
      </c>
    </row>
    <row r="56" spans="1:13" x14ac:dyDescent="0.25">
      <c r="A56" s="26">
        <f t="shared" si="1"/>
        <v>47</v>
      </c>
      <c r="B56" s="29"/>
      <c r="C56" s="27"/>
      <c r="D56" s="28">
        <f t="shared" si="2"/>
        <v>1074</v>
      </c>
      <c r="E56" s="29"/>
      <c r="F56" s="30">
        <v>0.03</v>
      </c>
      <c r="G56" s="27" t="s">
        <v>422</v>
      </c>
      <c r="H56" s="34">
        <v>1956</v>
      </c>
      <c r="I56" s="31">
        <v>1</v>
      </c>
      <c r="J56" s="29"/>
      <c r="K56" s="32">
        <f t="shared" si="0"/>
        <v>0.03</v>
      </c>
      <c r="L56" s="32">
        <v>0.05</v>
      </c>
      <c r="M56" s="32">
        <v>0.25</v>
      </c>
    </row>
    <row r="57" spans="1:13" x14ac:dyDescent="0.25">
      <c r="A57" s="26">
        <f t="shared" si="1"/>
        <v>48</v>
      </c>
      <c r="B57" s="29"/>
      <c r="C57" s="27"/>
      <c r="D57" s="28">
        <f t="shared" si="2"/>
        <v>1075</v>
      </c>
      <c r="E57" s="29"/>
      <c r="F57" s="30">
        <v>0.11</v>
      </c>
      <c r="G57" s="80" t="s">
        <v>423</v>
      </c>
      <c r="H57" s="34">
        <v>1956</v>
      </c>
      <c r="I57" s="31">
        <v>1</v>
      </c>
      <c r="J57" s="29"/>
      <c r="K57" s="32">
        <f t="shared" si="0"/>
        <v>0.11</v>
      </c>
      <c r="L57" s="32">
        <v>1</v>
      </c>
      <c r="M57" s="32">
        <v>1.2</v>
      </c>
    </row>
    <row r="58" spans="1:13" x14ac:dyDescent="0.25">
      <c r="A58" s="26">
        <f t="shared" si="1"/>
        <v>49</v>
      </c>
      <c r="B58" s="29"/>
      <c r="C58" s="27"/>
      <c r="D58" s="28">
        <f t="shared" si="2"/>
        <v>1076</v>
      </c>
      <c r="E58" s="29"/>
      <c r="F58" s="30">
        <v>0.03</v>
      </c>
      <c r="G58" s="27" t="s">
        <v>424</v>
      </c>
      <c r="H58" s="34">
        <v>1956</v>
      </c>
      <c r="I58" s="31">
        <v>1</v>
      </c>
      <c r="J58" s="29"/>
      <c r="K58" s="32">
        <f t="shared" si="0"/>
        <v>0.03</v>
      </c>
      <c r="L58" s="32">
        <v>0.05</v>
      </c>
      <c r="M58" s="32">
        <v>0.25</v>
      </c>
    </row>
    <row r="59" spans="1:13" x14ac:dyDescent="0.25">
      <c r="A59" s="26">
        <f t="shared" si="1"/>
        <v>50</v>
      </c>
      <c r="B59" s="29"/>
      <c r="C59" s="27"/>
      <c r="D59" s="28">
        <f t="shared" si="2"/>
        <v>1077</v>
      </c>
      <c r="E59" s="29"/>
      <c r="F59" s="30">
        <v>0.03</v>
      </c>
      <c r="G59" s="80" t="s">
        <v>425</v>
      </c>
      <c r="H59" s="34">
        <v>1956</v>
      </c>
      <c r="I59" s="31">
        <v>1</v>
      </c>
      <c r="J59" s="29"/>
      <c r="K59" s="32">
        <f t="shared" si="0"/>
        <v>0.03</v>
      </c>
      <c r="L59" s="32">
        <v>0.05</v>
      </c>
      <c r="M59" s="32">
        <v>0.25</v>
      </c>
    </row>
    <row r="60" spans="1:13" x14ac:dyDescent="0.25">
      <c r="A60" s="26">
        <f t="shared" si="1"/>
        <v>51</v>
      </c>
      <c r="B60" s="29"/>
      <c r="C60" s="27"/>
      <c r="D60" s="28">
        <f t="shared" si="2"/>
        <v>1078</v>
      </c>
      <c r="E60" s="29"/>
      <c r="F60" s="30">
        <v>0.03</v>
      </c>
      <c r="G60" s="85" t="s">
        <v>426</v>
      </c>
      <c r="H60" s="34">
        <v>1956</v>
      </c>
      <c r="I60" s="31">
        <v>1</v>
      </c>
      <c r="J60" s="29"/>
      <c r="K60" s="32">
        <f t="shared" si="0"/>
        <v>0.03</v>
      </c>
      <c r="L60" s="32">
        <v>0.05</v>
      </c>
      <c r="M60" s="32">
        <v>0.25</v>
      </c>
    </row>
    <row r="61" spans="1:13" x14ac:dyDescent="0.25">
      <c r="A61" s="26">
        <f t="shared" si="1"/>
        <v>52</v>
      </c>
      <c r="B61" s="29"/>
      <c r="C61" s="27"/>
      <c r="D61" s="28">
        <f t="shared" si="2"/>
        <v>1079</v>
      </c>
      <c r="E61" s="29"/>
      <c r="F61" s="30">
        <v>0.03</v>
      </c>
      <c r="G61" s="80" t="s">
        <v>427</v>
      </c>
      <c r="H61" s="34">
        <v>1956</v>
      </c>
      <c r="I61" s="31">
        <v>1</v>
      </c>
      <c r="J61" s="29"/>
      <c r="K61" s="32">
        <f t="shared" si="0"/>
        <v>0.03</v>
      </c>
      <c r="L61" s="32">
        <v>0.05</v>
      </c>
      <c r="M61" s="32">
        <v>0.25</v>
      </c>
    </row>
    <row r="62" spans="1:13" x14ac:dyDescent="0.25">
      <c r="A62" s="26">
        <f t="shared" si="1"/>
        <v>53</v>
      </c>
      <c r="B62" s="29"/>
      <c r="C62" s="27"/>
      <c r="D62" s="28">
        <f t="shared" si="2"/>
        <v>1080</v>
      </c>
      <c r="E62" s="29"/>
      <c r="F62" s="30">
        <v>0.03</v>
      </c>
      <c r="G62" s="27" t="s">
        <v>428</v>
      </c>
      <c r="H62" s="34">
        <v>1956</v>
      </c>
      <c r="I62" s="31">
        <v>1</v>
      </c>
      <c r="J62" s="29"/>
      <c r="K62" s="32">
        <f t="shared" si="0"/>
        <v>0.03</v>
      </c>
      <c r="L62" s="32">
        <v>0.05</v>
      </c>
      <c r="M62" s="32">
        <v>0.25</v>
      </c>
    </row>
    <row r="63" spans="1:13" x14ac:dyDescent="0.25">
      <c r="A63" s="26">
        <f t="shared" si="1"/>
        <v>54</v>
      </c>
      <c r="B63" s="29"/>
      <c r="C63" s="27"/>
      <c r="D63" s="28">
        <f t="shared" si="2"/>
        <v>1081</v>
      </c>
      <c r="E63" s="29"/>
      <c r="F63" s="30">
        <v>0.03</v>
      </c>
      <c r="G63" s="27" t="s">
        <v>429</v>
      </c>
      <c r="H63" s="34">
        <v>1956</v>
      </c>
      <c r="I63" s="31">
        <v>1</v>
      </c>
      <c r="J63" s="29"/>
      <c r="K63" s="32">
        <f t="shared" si="0"/>
        <v>0.03</v>
      </c>
      <c r="L63" s="32">
        <v>0.05</v>
      </c>
      <c r="M63" s="32">
        <v>0.25</v>
      </c>
    </row>
    <row r="64" spans="1:13" x14ac:dyDescent="0.25">
      <c r="A64" s="26">
        <f t="shared" si="1"/>
        <v>55</v>
      </c>
      <c r="B64" s="29"/>
      <c r="C64" s="27"/>
      <c r="D64" s="28">
        <f t="shared" si="2"/>
        <v>1082</v>
      </c>
      <c r="E64" s="29"/>
      <c r="F64" s="30">
        <v>0.03</v>
      </c>
      <c r="G64" s="27" t="s">
        <v>430</v>
      </c>
      <c r="H64" s="34">
        <v>1956</v>
      </c>
      <c r="I64" s="31">
        <v>1</v>
      </c>
      <c r="J64" s="29"/>
      <c r="K64" s="32">
        <f t="shared" si="0"/>
        <v>0.03</v>
      </c>
      <c r="L64" s="32">
        <v>0.05</v>
      </c>
      <c r="M64" s="32">
        <v>0.25</v>
      </c>
    </row>
    <row r="65" spans="1:13" x14ac:dyDescent="0.25">
      <c r="A65" s="26">
        <f t="shared" si="1"/>
        <v>56</v>
      </c>
      <c r="B65" s="29"/>
      <c r="C65" s="27"/>
      <c r="D65" s="28">
        <f t="shared" si="2"/>
        <v>1083</v>
      </c>
      <c r="E65" s="29"/>
      <c r="F65" s="30">
        <v>0.03</v>
      </c>
      <c r="G65" s="27" t="s">
        <v>431</v>
      </c>
      <c r="H65" s="34">
        <v>1956</v>
      </c>
      <c r="I65" s="31">
        <v>1</v>
      </c>
      <c r="J65" s="29"/>
      <c r="K65" s="32">
        <f t="shared" si="0"/>
        <v>0.03</v>
      </c>
      <c r="L65" s="32">
        <v>0.05</v>
      </c>
      <c r="M65" s="32">
        <v>0.25</v>
      </c>
    </row>
    <row r="66" spans="1:13" x14ac:dyDescent="0.25">
      <c r="A66" s="26">
        <f t="shared" si="1"/>
        <v>57</v>
      </c>
      <c r="B66" s="29"/>
      <c r="C66" s="27"/>
      <c r="D66" s="28">
        <f t="shared" si="2"/>
        <v>1084</v>
      </c>
      <c r="E66" s="29"/>
      <c r="F66" s="30">
        <v>0.03</v>
      </c>
      <c r="G66" s="27" t="s">
        <v>432</v>
      </c>
      <c r="H66" s="34">
        <v>1956</v>
      </c>
      <c r="I66" s="31">
        <v>1</v>
      </c>
      <c r="J66" s="29"/>
      <c r="K66" s="32">
        <f t="shared" si="0"/>
        <v>0.03</v>
      </c>
      <c r="L66" s="32">
        <v>0.05</v>
      </c>
      <c r="M66" s="32">
        <v>0.25</v>
      </c>
    </row>
    <row r="67" spans="1:13" x14ac:dyDescent="0.25">
      <c r="A67" s="26">
        <f t="shared" si="1"/>
        <v>58</v>
      </c>
      <c r="B67" s="29"/>
      <c r="C67" s="27"/>
      <c r="D67" s="28">
        <f t="shared" si="2"/>
        <v>1085</v>
      </c>
      <c r="E67" s="29"/>
      <c r="F67" s="30">
        <v>0.03</v>
      </c>
      <c r="G67" s="27" t="s">
        <v>433</v>
      </c>
      <c r="H67" s="34">
        <v>1956</v>
      </c>
      <c r="I67" s="31">
        <v>1</v>
      </c>
      <c r="J67" s="29"/>
      <c r="K67" s="32">
        <f t="shared" si="0"/>
        <v>0.03</v>
      </c>
      <c r="L67" s="32">
        <v>0.05</v>
      </c>
      <c r="M67" s="32">
        <v>0.25</v>
      </c>
    </row>
    <row r="68" spans="1:13" x14ac:dyDescent="0.25">
      <c r="A68" s="26">
        <f t="shared" si="1"/>
        <v>59</v>
      </c>
      <c r="B68" s="29"/>
      <c r="C68" s="27"/>
      <c r="D68" s="28">
        <f t="shared" si="2"/>
        <v>1086</v>
      </c>
      <c r="E68" s="29"/>
      <c r="F68" s="30">
        <v>0.03</v>
      </c>
      <c r="G68" s="27" t="s">
        <v>434</v>
      </c>
      <c r="H68" s="34">
        <v>1957</v>
      </c>
      <c r="I68" s="31">
        <v>1</v>
      </c>
      <c r="J68" s="29"/>
      <c r="K68" s="32">
        <f t="shared" si="0"/>
        <v>0.03</v>
      </c>
      <c r="L68" s="32">
        <v>0.05</v>
      </c>
      <c r="M68" s="32">
        <v>0.25</v>
      </c>
    </row>
    <row r="69" spans="1:13" x14ac:dyDescent="0.25">
      <c r="A69" s="26">
        <f t="shared" si="1"/>
        <v>60</v>
      </c>
      <c r="B69" s="29"/>
      <c r="C69" s="27"/>
      <c r="D69" s="28">
        <f t="shared" si="2"/>
        <v>1087</v>
      </c>
      <c r="E69" s="29"/>
      <c r="F69" s="30">
        <v>0.03</v>
      </c>
      <c r="G69" s="27" t="s">
        <v>435</v>
      </c>
      <c r="H69" s="34">
        <v>1957</v>
      </c>
      <c r="I69" s="31">
        <v>1</v>
      </c>
      <c r="J69" s="29"/>
      <c r="K69" s="32">
        <f t="shared" si="0"/>
        <v>0.03</v>
      </c>
      <c r="L69" s="32">
        <v>0.05</v>
      </c>
      <c r="M69" s="32">
        <v>0.25</v>
      </c>
    </row>
    <row r="70" spans="1:13" x14ac:dyDescent="0.25">
      <c r="A70" s="26">
        <f t="shared" si="1"/>
        <v>61</v>
      </c>
      <c r="B70" s="29"/>
      <c r="C70" s="27"/>
      <c r="D70" s="28">
        <f t="shared" si="2"/>
        <v>1088</v>
      </c>
      <c r="E70" s="29"/>
      <c r="F70" s="30">
        <v>0.03</v>
      </c>
      <c r="G70" s="27" t="s">
        <v>436</v>
      </c>
      <c r="H70" s="34">
        <v>1957</v>
      </c>
      <c r="I70" s="31">
        <v>1</v>
      </c>
      <c r="J70" s="27"/>
      <c r="K70" s="32">
        <f t="shared" si="0"/>
        <v>0.03</v>
      </c>
      <c r="L70" s="32">
        <v>0.05</v>
      </c>
      <c r="M70" s="32">
        <v>0.25</v>
      </c>
    </row>
    <row r="71" spans="1:13" x14ac:dyDescent="0.25">
      <c r="A71" s="26">
        <f t="shared" si="1"/>
        <v>62</v>
      </c>
      <c r="B71" s="29"/>
      <c r="C71" s="27"/>
      <c r="D71" s="28">
        <f t="shared" si="2"/>
        <v>1089</v>
      </c>
      <c r="E71" s="29"/>
      <c r="F71" s="30">
        <v>0.03</v>
      </c>
      <c r="G71" s="27" t="s">
        <v>437</v>
      </c>
      <c r="H71" s="34">
        <v>1957</v>
      </c>
      <c r="I71" s="31">
        <v>1</v>
      </c>
      <c r="J71" s="29"/>
      <c r="K71" s="32">
        <f t="shared" si="0"/>
        <v>0.03</v>
      </c>
      <c r="L71" s="32">
        <v>0.05</v>
      </c>
      <c r="M71" s="32">
        <v>0.25</v>
      </c>
    </row>
    <row r="72" spans="1:13" x14ac:dyDescent="0.25">
      <c r="A72" s="26">
        <f t="shared" si="1"/>
        <v>63</v>
      </c>
      <c r="B72" s="29"/>
      <c r="C72" s="27"/>
      <c r="D72" s="28">
        <f t="shared" si="2"/>
        <v>1090</v>
      </c>
      <c r="E72" s="29"/>
      <c r="F72" s="30">
        <v>0.03</v>
      </c>
      <c r="G72" s="27" t="s">
        <v>438</v>
      </c>
      <c r="H72" s="34">
        <v>1957</v>
      </c>
      <c r="I72" s="31">
        <v>1</v>
      </c>
      <c r="J72" s="29"/>
      <c r="K72" s="32">
        <f t="shared" si="0"/>
        <v>0.03</v>
      </c>
      <c r="L72" s="32">
        <v>0.05</v>
      </c>
      <c r="M72" s="32">
        <v>0.25</v>
      </c>
    </row>
    <row r="73" spans="1:13" x14ac:dyDescent="0.25">
      <c r="A73" s="26">
        <f t="shared" si="1"/>
        <v>64</v>
      </c>
      <c r="B73" s="27" t="s">
        <v>30</v>
      </c>
      <c r="C73" s="27"/>
      <c r="D73" s="28">
        <f t="shared" si="2"/>
        <v>1091</v>
      </c>
      <c r="E73" s="29"/>
      <c r="F73" s="30">
        <v>0.03</v>
      </c>
      <c r="G73" s="27" t="s">
        <v>439</v>
      </c>
      <c r="H73" s="34">
        <v>1957</v>
      </c>
      <c r="I73" s="31">
        <v>1</v>
      </c>
      <c r="J73" s="29"/>
      <c r="K73" s="32">
        <f t="shared" si="0"/>
        <v>0.03</v>
      </c>
      <c r="L73" s="32">
        <v>0.05</v>
      </c>
      <c r="M73" s="32">
        <v>0.25</v>
      </c>
    </row>
    <row r="74" spans="1:13" x14ac:dyDescent="0.25">
      <c r="A74" s="26">
        <f t="shared" si="1"/>
        <v>65</v>
      </c>
      <c r="B74" s="29"/>
      <c r="C74" s="27"/>
      <c r="D74" s="28">
        <f t="shared" si="2"/>
        <v>1092</v>
      </c>
      <c r="E74" s="29"/>
      <c r="F74" s="30">
        <v>0.03</v>
      </c>
      <c r="G74" s="27" t="s">
        <v>440</v>
      </c>
      <c r="H74" s="34">
        <v>1957</v>
      </c>
      <c r="I74" s="31">
        <v>1</v>
      </c>
      <c r="J74" s="27"/>
      <c r="K74" s="32">
        <f t="shared" ref="K74:K83" si="3">IF(F74*I74&gt;0,F74*I74," ")</f>
        <v>0.03</v>
      </c>
      <c r="L74" s="32">
        <v>0.05</v>
      </c>
      <c r="M74" s="32">
        <v>0.25</v>
      </c>
    </row>
    <row r="75" spans="1:13" x14ac:dyDescent="0.25">
      <c r="A75" s="26">
        <f t="shared" ref="A75:A84" si="4">A74+1</f>
        <v>66</v>
      </c>
      <c r="B75" s="29"/>
      <c r="C75" s="27"/>
      <c r="D75" s="28">
        <f t="shared" si="2"/>
        <v>1093</v>
      </c>
      <c r="E75" s="29"/>
      <c r="F75" s="30">
        <v>0.03</v>
      </c>
      <c r="G75" s="27" t="s">
        <v>441</v>
      </c>
      <c r="H75" s="34">
        <v>1957</v>
      </c>
      <c r="I75" s="31">
        <v>1</v>
      </c>
      <c r="J75" s="29"/>
      <c r="K75" s="32">
        <f t="shared" si="3"/>
        <v>0.03</v>
      </c>
      <c r="L75" s="32">
        <v>0.05</v>
      </c>
      <c r="M75" s="32">
        <v>0.25</v>
      </c>
    </row>
    <row r="76" spans="1:13" x14ac:dyDescent="0.25">
      <c r="A76" s="26">
        <f t="shared" si="4"/>
        <v>67</v>
      </c>
      <c r="B76" s="29"/>
      <c r="C76" s="27"/>
      <c r="D76" s="28">
        <f t="shared" si="2"/>
        <v>1094</v>
      </c>
      <c r="E76" s="29"/>
      <c r="F76" s="30">
        <v>0.04</v>
      </c>
      <c r="G76" s="80" t="s">
        <v>442</v>
      </c>
      <c r="H76" s="34">
        <v>1957</v>
      </c>
      <c r="I76" s="31">
        <v>1</v>
      </c>
      <c r="J76" s="29"/>
      <c r="K76" s="32">
        <f t="shared" si="3"/>
        <v>0.04</v>
      </c>
      <c r="L76" s="32">
        <v>0.05</v>
      </c>
      <c r="M76" s="32">
        <v>0.25</v>
      </c>
    </row>
    <row r="77" spans="1:13" x14ac:dyDescent="0.25">
      <c r="A77" s="26">
        <f t="shared" si="4"/>
        <v>68</v>
      </c>
      <c r="B77" s="29"/>
      <c r="C77" s="27"/>
      <c r="D77" s="28">
        <f t="shared" si="2"/>
        <v>1095</v>
      </c>
      <c r="E77" s="29"/>
      <c r="F77" s="30">
        <v>0.03</v>
      </c>
      <c r="G77" s="27" t="s">
        <v>443</v>
      </c>
      <c r="H77" s="34">
        <v>1957</v>
      </c>
      <c r="I77" s="31">
        <v>1</v>
      </c>
      <c r="J77" s="29"/>
      <c r="K77" s="32">
        <f t="shared" si="3"/>
        <v>0.03</v>
      </c>
      <c r="L77" s="32">
        <v>0.05</v>
      </c>
      <c r="M77" s="32">
        <v>0.25</v>
      </c>
    </row>
    <row r="78" spans="1:13" x14ac:dyDescent="0.25">
      <c r="A78" s="26">
        <f t="shared" si="4"/>
        <v>69</v>
      </c>
      <c r="B78" s="29"/>
      <c r="C78" s="27"/>
      <c r="D78" s="28">
        <f t="shared" si="2"/>
        <v>1096</v>
      </c>
      <c r="E78" s="29"/>
      <c r="F78" s="30">
        <v>0.08</v>
      </c>
      <c r="G78" s="84" t="s">
        <v>444</v>
      </c>
      <c r="H78" s="34">
        <v>1957</v>
      </c>
      <c r="I78" s="31">
        <v>1</v>
      </c>
      <c r="J78" s="29"/>
      <c r="K78" s="32">
        <f t="shared" si="3"/>
        <v>0.08</v>
      </c>
      <c r="L78" s="32">
        <v>0.1</v>
      </c>
      <c r="M78" s="32">
        <v>0.25</v>
      </c>
    </row>
    <row r="79" spans="1:13" x14ac:dyDescent="0.25">
      <c r="A79" s="26">
        <f t="shared" si="4"/>
        <v>70</v>
      </c>
      <c r="B79" s="29"/>
      <c r="C79" s="27"/>
      <c r="D79" s="28">
        <f t="shared" si="2"/>
        <v>1097</v>
      </c>
      <c r="E79" s="29"/>
      <c r="F79" s="30">
        <v>0.03</v>
      </c>
      <c r="G79" s="27" t="s">
        <v>445</v>
      </c>
      <c r="H79" s="34">
        <v>1957</v>
      </c>
      <c r="I79" s="31">
        <v>1</v>
      </c>
      <c r="J79" s="29"/>
      <c r="K79" s="32">
        <f t="shared" si="3"/>
        <v>0.03</v>
      </c>
      <c r="L79" s="32">
        <v>0.05</v>
      </c>
      <c r="M79" s="32">
        <v>0.25</v>
      </c>
    </row>
    <row r="80" spans="1:13" x14ac:dyDescent="0.25">
      <c r="A80" s="26">
        <f t="shared" si="4"/>
        <v>71</v>
      </c>
      <c r="B80" s="29"/>
      <c r="C80" s="27"/>
      <c r="D80" s="28">
        <f t="shared" si="2"/>
        <v>1098</v>
      </c>
      <c r="E80" s="29"/>
      <c r="F80" s="30">
        <v>0.03</v>
      </c>
      <c r="G80" s="84" t="s">
        <v>446</v>
      </c>
      <c r="H80" s="34">
        <v>1957</v>
      </c>
      <c r="I80" s="31">
        <v>1</v>
      </c>
      <c r="J80" s="29"/>
      <c r="K80" s="32">
        <f t="shared" si="3"/>
        <v>0.03</v>
      </c>
      <c r="L80" s="32">
        <v>0.05</v>
      </c>
      <c r="M80" s="32">
        <v>0.25</v>
      </c>
    </row>
    <row r="81" spans="1:13" x14ac:dyDescent="0.25">
      <c r="A81" s="26">
        <f t="shared" si="4"/>
        <v>72</v>
      </c>
      <c r="B81" s="29"/>
      <c r="C81" s="27"/>
      <c r="D81" s="28">
        <f t="shared" si="2"/>
        <v>1099</v>
      </c>
      <c r="E81" s="29"/>
      <c r="F81" s="30">
        <v>0.03</v>
      </c>
      <c r="G81" s="27" t="s">
        <v>447</v>
      </c>
      <c r="H81" s="34">
        <v>1957</v>
      </c>
      <c r="I81" s="31">
        <v>1</v>
      </c>
      <c r="J81" s="29"/>
      <c r="K81" s="32">
        <f t="shared" si="3"/>
        <v>0.03</v>
      </c>
      <c r="L81" s="32">
        <v>0.05</v>
      </c>
      <c r="M81" s="32">
        <v>0.25</v>
      </c>
    </row>
    <row r="82" spans="1:13" x14ac:dyDescent="0.25">
      <c r="A82" s="26">
        <f t="shared" si="4"/>
        <v>73</v>
      </c>
      <c r="B82" s="29"/>
      <c r="C82" s="27"/>
      <c r="D82" s="28">
        <f t="shared" si="2"/>
        <v>1100</v>
      </c>
      <c r="E82" s="29"/>
      <c r="F82" s="30">
        <v>0.03</v>
      </c>
      <c r="G82" s="27" t="s">
        <v>448</v>
      </c>
      <c r="H82" s="34">
        <v>1958</v>
      </c>
      <c r="I82" s="31">
        <v>1</v>
      </c>
      <c r="J82" s="27"/>
      <c r="K82" s="32">
        <f t="shared" si="3"/>
        <v>0.03</v>
      </c>
      <c r="L82" s="32">
        <v>0.05</v>
      </c>
      <c r="M82" s="32">
        <v>0.25</v>
      </c>
    </row>
    <row r="83" spans="1:13" x14ac:dyDescent="0.25">
      <c r="A83" s="26">
        <f t="shared" si="4"/>
        <v>74</v>
      </c>
      <c r="B83" s="29"/>
      <c r="C83" s="27"/>
      <c r="D83" s="28">
        <v>1104</v>
      </c>
      <c r="E83" s="29"/>
      <c r="F83" s="30">
        <v>0.03</v>
      </c>
      <c r="G83" s="27" t="s">
        <v>449</v>
      </c>
      <c r="H83" s="34">
        <v>1958</v>
      </c>
      <c r="I83" s="31">
        <v>1</v>
      </c>
      <c r="J83" s="29"/>
      <c r="K83" s="32">
        <f t="shared" si="3"/>
        <v>0.03</v>
      </c>
      <c r="L83" s="32">
        <v>0.05</v>
      </c>
      <c r="M83" s="32">
        <v>0.25</v>
      </c>
    </row>
    <row r="84" spans="1:13" ht="16.5" thickBot="1" x14ac:dyDescent="0.3">
      <c r="A84" s="26">
        <f t="shared" si="4"/>
        <v>75</v>
      </c>
      <c r="B84" s="29"/>
      <c r="C84" s="27"/>
      <c r="D84" s="28">
        <f t="shared" si="2"/>
        <v>1105</v>
      </c>
      <c r="E84" s="29"/>
      <c r="F84" s="30">
        <v>0.03</v>
      </c>
      <c r="G84" s="27" t="s">
        <v>450</v>
      </c>
      <c r="H84" s="34">
        <v>1958</v>
      </c>
      <c r="I84" s="31">
        <v>1</v>
      </c>
      <c r="J84" s="29"/>
      <c r="K84" s="32">
        <f>IF(F84*I84&gt;0,F84*I84," ")</f>
        <v>0.03</v>
      </c>
      <c r="L84" s="32">
        <v>0.05</v>
      </c>
      <c r="M84" s="32">
        <v>0.25</v>
      </c>
    </row>
    <row r="85" spans="1:13" ht="16.5" thickTop="1" x14ac:dyDescent="0.25">
      <c r="A85" s="37"/>
      <c r="B85" s="38"/>
      <c r="C85" s="38"/>
      <c r="D85" s="39"/>
      <c r="E85" s="38"/>
      <c r="F85" s="40"/>
      <c r="G85" s="38"/>
      <c r="H85" s="38"/>
      <c r="I85" s="41"/>
      <c r="J85" s="42"/>
      <c r="K85" s="43"/>
      <c r="L85" s="44"/>
      <c r="M85" s="45"/>
    </row>
    <row r="86" spans="1:13" ht="16.5" thickBot="1" x14ac:dyDescent="0.3">
      <c r="A86" s="46"/>
      <c r="B86" s="47" t="s">
        <v>36</v>
      </c>
      <c r="C86" s="48"/>
      <c r="D86" s="49"/>
      <c r="E86" s="48"/>
      <c r="F86" s="50"/>
      <c r="G86" s="48"/>
      <c r="H86" s="48"/>
      <c r="I86" s="51"/>
      <c r="J86" s="52" t="s">
        <v>2</v>
      </c>
      <c r="K86" s="53"/>
      <c r="L86" s="53"/>
      <c r="M86" s="54"/>
    </row>
    <row r="87" spans="1:13" ht="16.5" thickTop="1" x14ac:dyDescent="0.25">
      <c r="A87" s="46"/>
      <c r="B87" s="55" t="s">
        <v>37</v>
      </c>
      <c r="C87" s="48"/>
      <c r="D87" s="49"/>
      <c r="E87" s="56"/>
      <c r="F87" s="57"/>
      <c r="G87" s="56"/>
      <c r="H87" s="56"/>
      <c r="I87" s="51"/>
      <c r="J87" s="58"/>
      <c r="K87" s="59"/>
      <c r="L87" s="59"/>
      <c r="M87" s="60"/>
    </row>
    <row r="88" spans="1:13" x14ac:dyDescent="0.25">
      <c r="A88" s="46"/>
      <c r="B88" s="47" t="s">
        <v>38</v>
      </c>
      <c r="C88" s="48"/>
      <c r="D88" s="49"/>
      <c r="E88" s="56"/>
      <c r="F88" s="57"/>
      <c r="G88" s="56"/>
      <c r="H88" s="56"/>
      <c r="I88" s="51"/>
      <c r="J88" s="61" t="s">
        <v>39</v>
      </c>
      <c r="K88" s="62"/>
      <c r="L88" s="63"/>
      <c r="M88" s="64">
        <f>SUM(K10:K84)</f>
        <v>10.79249999999997</v>
      </c>
    </row>
    <row r="89" spans="1:13" x14ac:dyDescent="0.25">
      <c r="A89" s="46"/>
      <c r="B89" s="48"/>
      <c r="C89" s="48"/>
      <c r="D89" s="49"/>
      <c r="E89" s="56"/>
      <c r="F89" s="57"/>
      <c r="G89" s="56"/>
      <c r="H89" s="56"/>
      <c r="I89" s="51"/>
      <c r="J89" s="61" t="s">
        <v>40</v>
      </c>
      <c r="K89" s="62"/>
      <c r="L89" s="63"/>
      <c r="M89" s="64">
        <f>SUM(L10:L84)</f>
        <v>93.899999999999849</v>
      </c>
    </row>
    <row r="90" spans="1:13" x14ac:dyDescent="0.25">
      <c r="A90" s="46"/>
      <c r="B90" s="48"/>
      <c r="C90" s="48"/>
      <c r="D90" s="49"/>
      <c r="E90" s="48"/>
      <c r="F90" s="50"/>
      <c r="G90" s="48"/>
      <c r="H90" s="48"/>
      <c r="I90" s="51"/>
      <c r="J90" s="61" t="s">
        <v>41</v>
      </c>
      <c r="K90" s="62"/>
      <c r="L90" s="63"/>
      <c r="M90" s="64">
        <f>SUM(M10:M84)</f>
        <v>87.199999999999989</v>
      </c>
    </row>
    <row r="91" spans="1:13" ht="16.5" thickBot="1" x14ac:dyDescent="0.3">
      <c r="A91" s="65"/>
      <c r="B91" s="66"/>
      <c r="C91" s="66"/>
      <c r="D91" s="67"/>
      <c r="E91" s="66"/>
      <c r="F91" s="68"/>
      <c r="G91" s="66"/>
      <c r="H91" s="66"/>
      <c r="I91" s="69"/>
      <c r="J91" s="70" t="s">
        <v>42</v>
      </c>
      <c r="K91" s="71"/>
      <c r="L91" s="71"/>
      <c r="M91" s="72">
        <f>SUM(I10:I84)</f>
        <v>75</v>
      </c>
    </row>
    <row r="92" spans="1:13" ht="16.5" thickTop="1" x14ac:dyDescent="0.25">
      <c r="A92" s="73"/>
      <c r="B92" s="74" t="s">
        <v>1584</v>
      </c>
      <c r="C92" s="75"/>
      <c r="D92" s="75"/>
      <c r="E92" s="75"/>
      <c r="F92" s="76"/>
      <c r="G92" s="75"/>
      <c r="H92" s="75"/>
      <c r="I92" s="75"/>
      <c r="J92" s="75"/>
      <c r="K92" s="76"/>
      <c r="L92" s="76"/>
      <c r="M92" s="77"/>
    </row>
  </sheetData>
  <printOptions gridLinesSet="0"/>
  <pageMargins left="0.75" right="0.25" top="0.75" bottom="0.55000000000000004" header="0.5" footer="0.5"/>
  <pageSetup scale="48" orientation="portrait" horizontalDpi="300" verticalDpi="300" r:id="rId1"/>
  <headerFooter alignWithMargins="0">
    <oddHeader>&amp;L&amp;D</oddHeader>
    <oddFooter>&amp;LREGISS15.XLS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94"/>
  <sheetViews>
    <sheetView showGridLines="0" zoomScale="80" zoomScaleNormal="8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52.42578125" style="11" customWidth="1"/>
    <col min="11" max="12" width="10" style="11" customWidth="1"/>
    <col min="13" max="13" width="13.85546875" style="11" customWidth="1"/>
    <col min="14" max="14" width="2.28515625" style="11" customWidth="1"/>
    <col min="15" max="16384" width="12.5703125" style="11"/>
  </cols>
  <sheetData>
    <row r="1" spans="1:14" x14ac:dyDescent="0.25">
      <c r="L1" s="12" t="s">
        <v>15</v>
      </c>
    </row>
    <row r="3" spans="1:14" ht="30.75" x14ac:dyDescent="0.45">
      <c r="A3" s="13" t="s">
        <v>0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</row>
    <row r="4" spans="1:14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</row>
    <row r="5" spans="1:14" ht="30.75" x14ac:dyDescent="0.45">
      <c r="A5" s="13" t="s">
        <v>16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</row>
    <row r="6" spans="1:14" x14ac:dyDescent="0.25">
      <c r="L6" s="12" t="s">
        <v>3</v>
      </c>
    </row>
    <row r="8" spans="1:14" x14ac:dyDescent="0.25">
      <c r="A8" s="15" t="s">
        <v>17</v>
      </c>
      <c r="B8" s="16"/>
      <c r="C8" s="17" t="s">
        <v>18</v>
      </c>
      <c r="D8" s="18"/>
      <c r="E8" s="19"/>
      <c r="F8" s="20" t="s">
        <v>19</v>
      </c>
      <c r="G8" s="20" t="s">
        <v>20</v>
      </c>
      <c r="H8" s="20" t="s">
        <v>21</v>
      </c>
      <c r="I8" s="20" t="s">
        <v>22</v>
      </c>
      <c r="J8" s="20" t="s">
        <v>23</v>
      </c>
      <c r="K8" s="20" t="s">
        <v>5</v>
      </c>
      <c r="L8" s="20" t="s">
        <v>24</v>
      </c>
      <c r="M8" s="20" t="s">
        <v>25</v>
      </c>
    </row>
    <row r="9" spans="1:14" ht="16.5" thickBot="1" x14ac:dyDescent="0.3">
      <c r="A9" s="21"/>
      <c r="B9" s="22"/>
      <c r="C9" s="23" t="s">
        <v>26</v>
      </c>
      <c r="D9" s="23" t="s">
        <v>27</v>
      </c>
      <c r="E9" s="24" t="s">
        <v>28</v>
      </c>
      <c r="F9" s="22"/>
      <c r="G9" s="22"/>
      <c r="H9" s="24" t="s">
        <v>29</v>
      </c>
      <c r="I9" s="25" t="s">
        <v>30</v>
      </c>
      <c r="J9" s="22"/>
      <c r="K9" s="24" t="s">
        <v>10</v>
      </c>
      <c r="L9" s="24" t="s">
        <v>11</v>
      </c>
      <c r="M9" s="24" t="s">
        <v>10</v>
      </c>
    </row>
    <row r="10" spans="1:14" ht="16.5" thickTop="1" x14ac:dyDescent="0.25">
      <c r="A10" s="26">
        <v>1</v>
      </c>
      <c r="B10" s="27" t="s">
        <v>30</v>
      </c>
      <c r="C10" s="27"/>
      <c r="D10" s="28">
        <v>1106</v>
      </c>
      <c r="E10" s="29"/>
      <c r="F10" s="30">
        <v>0.03</v>
      </c>
      <c r="G10" s="27" t="s">
        <v>451</v>
      </c>
      <c r="H10" s="34">
        <v>1958</v>
      </c>
      <c r="I10" s="31">
        <v>1</v>
      </c>
      <c r="J10" s="29"/>
      <c r="K10" s="32">
        <f t="shared" ref="K10:K73" si="0">IF(F10*I10&gt;0,F10*I10," ")</f>
        <v>0.03</v>
      </c>
      <c r="L10" s="33">
        <v>0.1</v>
      </c>
      <c r="M10" s="33">
        <v>0.25</v>
      </c>
    </row>
    <row r="11" spans="1:14" x14ac:dyDescent="0.25">
      <c r="A11" s="26">
        <f t="shared" ref="A11:A74" si="1">A10+1</f>
        <v>2</v>
      </c>
      <c r="B11" s="29"/>
      <c r="C11" s="27"/>
      <c r="D11" s="28">
        <f>D10+1</f>
        <v>1107</v>
      </c>
      <c r="E11" s="29"/>
      <c r="F11" s="30">
        <v>0.03</v>
      </c>
      <c r="G11" s="27" t="s">
        <v>452</v>
      </c>
      <c r="H11" s="34">
        <v>1958</v>
      </c>
      <c r="I11" s="31">
        <v>1</v>
      </c>
      <c r="J11" s="29"/>
      <c r="K11" s="32">
        <f t="shared" si="0"/>
        <v>0.03</v>
      </c>
      <c r="L11" s="33">
        <v>0.1</v>
      </c>
      <c r="M11" s="33">
        <v>0.25</v>
      </c>
    </row>
    <row r="12" spans="1:14" x14ac:dyDescent="0.25">
      <c r="A12" s="26">
        <f t="shared" si="1"/>
        <v>3</v>
      </c>
      <c r="B12" s="29"/>
      <c r="C12" s="27"/>
      <c r="D12" s="28">
        <f t="shared" ref="D12:D75" si="2">D11+1</f>
        <v>1108</v>
      </c>
      <c r="E12" s="29"/>
      <c r="F12" s="30">
        <v>0.03</v>
      </c>
      <c r="G12" s="27" t="s">
        <v>453</v>
      </c>
      <c r="H12" s="34">
        <v>1958</v>
      </c>
      <c r="I12" s="31">
        <v>1</v>
      </c>
      <c r="J12" s="29"/>
      <c r="K12" s="32">
        <f t="shared" si="0"/>
        <v>0.03</v>
      </c>
      <c r="L12" s="33">
        <v>0.1</v>
      </c>
      <c r="M12" s="33">
        <v>0.25</v>
      </c>
    </row>
    <row r="13" spans="1:14" x14ac:dyDescent="0.25">
      <c r="A13" s="26">
        <f t="shared" si="1"/>
        <v>4</v>
      </c>
      <c r="B13" s="29"/>
      <c r="C13" s="27"/>
      <c r="D13" s="28">
        <f t="shared" si="2"/>
        <v>1109</v>
      </c>
      <c r="E13" s="29"/>
      <c r="F13" s="30">
        <v>0.03</v>
      </c>
      <c r="G13" s="27" t="s">
        <v>454</v>
      </c>
      <c r="H13" s="34">
        <v>1958</v>
      </c>
      <c r="I13" s="31">
        <v>1</v>
      </c>
      <c r="J13" s="29"/>
      <c r="K13" s="32">
        <f t="shared" si="0"/>
        <v>0.03</v>
      </c>
      <c r="L13" s="33">
        <v>0.1</v>
      </c>
      <c r="M13" s="33">
        <v>0.25</v>
      </c>
    </row>
    <row r="14" spans="1:14" x14ac:dyDescent="0.25">
      <c r="A14" s="26">
        <f t="shared" si="1"/>
        <v>5</v>
      </c>
      <c r="B14" s="29"/>
      <c r="C14" s="27"/>
      <c r="D14" s="28">
        <f t="shared" si="2"/>
        <v>1110</v>
      </c>
      <c r="E14" s="29"/>
      <c r="F14" s="30">
        <v>0.04</v>
      </c>
      <c r="G14" s="27" t="s">
        <v>455</v>
      </c>
      <c r="H14" s="34">
        <v>1958</v>
      </c>
      <c r="I14" s="31">
        <v>1</v>
      </c>
      <c r="J14" s="29"/>
      <c r="K14" s="32">
        <f t="shared" si="0"/>
        <v>0.04</v>
      </c>
      <c r="L14" s="33">
        <v>0.1</v>
      </c>
      <c r="M14" s="33">
        <v>0.25</v>
      </c>
    </row>
    <row r="15" spans="1:14" x14ac:dyDescent="0.25">
      <c r="A15" s="26">
        <f t="shared" si="1"/>
        <v>6</v>
      </c>
      <c r="B15" s="29"/>
      <c r="C15" s="27"/>
      <c r="D15" s="28">
        <f t="shared" si="2"/>
        <v>1111</v>
      </c>
      <c r="E15" s="29"/>
      <c r="F15" s="30">
        <v>0.08</v>
      </c>
      <c r="G15" s="27" t="s">
        <v>455</v>
      </c>
      <c r="H15" s="34">
        <v>1958</v>
      </c>
      <c r="I15" s="31">
        <v>1</v>
      </c>
      <c r="J15" s="29"/>
      <c r="K15" s="32">
        <f t="shared" si="0"/>
        <v>0.08</v>
      </c>
      <c r="L15" s="33">
        <v>0.15</v>
      </c>
      <c r="M15" s="33">
        <v>0.25</v>
      </c>
    </row>
    <row r="16" spans="1:14" x14ac:dyDescent="0.25">
      <c r="A16" s="26">
        <f t="shared" si="1"/>
        <v>7</v>
      </c>
      <c r="B16" s="29"/>
      <c r="C16" s="27"/>
      <c r="D16" s="28">
        <f t="shared" si="2"/>
        <v>1112</v>
      </c>
      <c r="E16" s="29"/>
      <c r="F16" s="30">
        <v>0.04</v>
      </c>
      <c r="G16" s="27" t="s">
        <v>456</v>
      </c>
      <c r="H16" s="34">
        <v>1958</v>
      </c>
      <c r="I16" s="31">
        <v>1</v>
      </c>
      <c r="J16" s="29"/>
      <c r="K16" s="32">
        <f t="shared" si="0"/>
        <v>0.04</v>
      </c>
      <c r="L16" s="33">
        <v>0.1</v>
      </c>
      <c r="M16" s="33">
        <v>0.25</v>
      </c>
    </row>
    <row r="17" spans="1:13" x14ac:dyDescent="0.25">
      <c r="A17" s="26">
        <f t="shared" si="1"/>
        <v>8</v>
      </c>
      <c r="B17" s="29"/>
      <c r="C17" s="27"/>
      <c r="D17" s="28">
        <f t="shared" si="2"/>
        <v>1113</v>
      </c>
      <c r="E17" s="29"/>
      <c r="F17" s="30">
        <v>0.01</v>
      </c>
      <c r="G17" s="27" t="s">
        <v>457</v>
      </c>
      <c r="H17" s="34">
        <v>1959</v>
      </c>
      <c r="I17" s="31">
        <v>1</v>
      </c>
      <c r="J17" s="29"/>
      <c r="K17" s="32">
        <f t="shared" si="0"/>
        <v>0.01</v>
      </c>
      <c r="L17" s="33">
        <v>0.05</v>
      </c>
      <c r="M17" s="33">
        <v>0.25</v>
      </c>
    </row>
    <row r="18" spans="1:13" x14ac:dyDescent="0.25">
      <c r="A18" s="26">
        <f t="shared" si="1"/>
        <v>9</v>
      </c>
      <c r="B18" s="29"/>
      <c r="C18" s="27"/>
      <c r="D18" s="28">
        <f t="shared" si="2"/>
        <v>1114</v>
      </c>
      <c r="E18" s="29"/>
      <c r="F18" s="30">
        <v>0.03</v>
      </c>
      <c r="G18" s="27" t="s">
        <v>457</v>
      </c>
      <c r="H18" s="34">
        <v>1959</v>
      </c>
      <c r="I18" s="31">
        <v>1</v>
      </c>
      <c r="J18" s="29"/>
      <c r="K18" s="32">
        <f t="shared" si="0"/>
        <v>0.03</v>
      </c>
      <c r="L18" s="33">
        <v>0.06</v>
      </c>
      <c r="M18" s="33">
        <v>0.25</v>
      </c>
    </row>
    <row r="19" spans="1:13" x14ac:dyDescent="0.25">
      <c r="A19" s="26">
        <f t="shared" si="1"/>
        <v>10</v>
      </c>
      <c r="B19" s="29"/>
      <c r="C19" s="27"/>
      <c r="D19" s="28">
        <f t="shared" si="2"/>
        <v>1115</v>
      </c>
      <c r="E19" s="29"/>
      <c r="F19" s="30">
        <v>0.04</v>
      </c>
      <c r="G19" s="27" t="s">
        <v>457</v>
      </c>
      <c r="H19" s="34">
        <v>1958</v>
      </c>
      <c r="I19" s="31">
        <v>1</v>
      </c>
      <c r="J19" s="29"/>
      <c r="K19" s="32">
        <f t="shared" si="0"/>
        <v>0.04</v>
      </c>
      <c r="L19" s="33">
        <v>0.1</v>
      </c>
      <c r="M19" s="33">
        <v>0.25</v>
      </c>
    </row>
    <row r="20" spans="1:13" x14ac:dyDescent="0.25">
      <c r="A20" s="26">
        <f t="shared" si="1"/>
        <v>11</v>
      </c>
      <c r="B20" s="29"/>
      <c r="C20" s="27"/>
      <c r="D20" s="28">
        <f t="shared" si="2"/>
        <v>1116</v>
      </c>
      <c r="E20" s="29"/>
      <c r="F20" s="30">
        <v>0.04</v>
      </c>
      <c r="G20" s="27" t="s">
        <v>457</v>
      </c>
      <c r="H20" s="34">
        <v>1959</v>
      </c>
      <c r="I20" s="31">
        <v>1</v>
      </c>
      <c r="J20" s="29"/>
      <c r="K20" s="32">
        <f t="shared" si="0"/>
        <v>0.04</v>
      </c>
      <c r="L20" s="33">
        <v>0.1</v>
      </c>
      <c r="M20" s="33">
        <v>0.25</v>
      </c>
    </row>
    <row r="21" spans="1:13" x14ac:dyDescent="0.25">
      <c r="A21" s="26">
        <f t="shared" si="1"/>
        <v>12</v>
      </c>
      <c r="B21" s="29"/>
      <c r="C21" s="27"/>
      <c r="D21" s="28">
        <f t="shared" si="2"/>
        <v>1117</v>
      </c>
      <c r="E21" s="29"/>
      <c r="F21" s="30">
        <v>0.04</v>
      </c>
      <c r="G21" s="80" t="s">
        <v>458</v>
      </c>
      <c r="H21" s="34">
        <v>1958</v>
      </c>
      <c r="I21" s="31">
        <v>1</v>
      </c>
      <c r="J21" s="29"/>
      <c r="K21" s="32">
        <f t="shared" si="0"/>
        <v>0.04</v>
      </c>
      <c r="L21" s="33">
        <v>0.1</v>
      </c>
      <c r="M21" s="33">
        <v>0.25</v>
      </c>
    </row>
    <row r="22" spans="1:13" x14ac:dyDescent="0.25">
      <c r="A22" s="26">
        <f t="shared" si="1"/>
        <v>13</v>
      </c>
      <c r="B22" s="29"/>
      <c r="C22" s="27"/>
      <c r="D22" s="28">
        <f t="shared" si="2"/>
        <v>1118</v>
      </c>
      <c r="E22" s="29"/>
      <c r="F22" s="30">
        <v>0.08</v>
      </c>
      <c r="G22" s="80" t="s">
        <v>458</v>
      </c>
      <c r="H22" s="34">
        <v>1958</v>
      </c>
      <c r="I22" s="31">
        <v>1</v>
      </c>
      <c r="J22" s="29"/>
      <c r="K22" s="32">
        <f t="shared" si="0"/>
        <v>0.08</v>
      </c>
      <c r="L22" s="33">
        <v>0.1</v>
      </c>
      <c r="M22" s="33">
        <v>0.25</v>
      </c>
    </row>
    <row r="23" spans="1:13" x14ac:dyDescent="0.25">
      <c r="A23" s="26">
        <f t="shared" si="1"/>
        <v>14</v>
      </c>
      <c r="B23" s="29"/>
      <c r="C23" s="27"/>
      <c r="D23" s="28">
        <f t="shared" si="2"/>
        <v>1119</v>
      </c>
      <c r="E23" s="29"/>
      <c r="F23" s="30">
        <v>0.04</v>
      </c>
      <c r="G23" s="27" t="s">
        <v>459</v>
      </c>
      <c r="H23" s="34">
        <v>1958</v>
      </c>
      <c r="I23" s="31">
        <v>1</v>
      </c>
      <c r="J23" s="29"/>
      <c r="K23" s="32">
        <f t="shared" si="0"/>
        <v>0.04</v>
      </c>
      <c r="L23" s="33">
        <v>0.1</v>
      </c>
      <c r="M23" s="33">
        <v>0.25</v>
      </c>
    </row>
    <row r="24" spans="1:13" x14ac:dyDescent="0.25">
      <c r="A24" s="26">
        <f t="shared" si="1"/>
        <v>15</v>
      </c>
      <c r="B24" s="29"/>
      <c r="C24" s="27"/>
      <c r="D24" s="28">
        <f t="shared" si="2"/>
        <v>1120</v>
      </c>
      <c r="E24" s="29"/>
      <c r="F24" s="30">
        <v>0.04</v>
      </c>
      <c r="G24" s="27" t="s">
        <v>460</v>
      </c>
      <c r="H24" s="34">
        <v>1958</v>
      </c>
      <c r="I24" s="31">
        <v>1</v>
      </c>
      <c r="J24" s="29"/>
      <c r="K24" s="32">
        <f t="shared" si="0"/>
        <v>0.04</v>
      </c>
      <c r="L24" s="33">
        <v>0.1</v>
      </c>
      <c r="M24" s="33">
        <v>0.25</v>
      </c>
    </row>
    <row r="25" spans="1:13" x14ac:dyDescent="0.25">
      <c r="A25" s="26">
        <f t="shared" si="1"/>
        <v>16</v>
      </c>
      <c r="B25" s="29"/>
      <c r="C25" s="27"/>
      <c r="D25" s="28">
        <f t="shared" si="2"/>
        <v>1121</v>
      </c>
      <c r="E25" s="29"/>
      <c r="F25" s="30">
        <v>0.04</v>
      </c>
      <c r="G25" s="27" t="s">
        <v>461</v>
      </c>
      <c r="H25" s="34">
        <v>1958</v>
      </c>
      <c r="I25" s="31">
        <v>1</v>
      </c>
      <c r="J25" s="29"/>
      <c r="K25" s="32">
        <f t="shared" si="0"/>
        <v>0.04</v>
      </c>
      <c r="L25" s="33">
        <v>0.1</v>
      </c>
      <c r="M25" s="33">
        <v>0.25</v>
      </c>
    </row>
    <row r="26" spans="1:13" x14ac:dyDescent="0.25">
      <c r="A26" s="26">
        <f t="shared" si="1"/>
        <v>17</v>
      </c>
      <c r="B26" s="29"/>
      <c r="C26" s="27"/>
      <c r="D26" s="28">
        <f t="shared" si="2"/>
        <v>1122</v>
      </c>
      <c r="E26" s="29"/>
      <c r="F26" s="30">
        <v>0.04</v>
      </c>
      <c r="G26" s="27" t="s">
        <v>462</v>
      </c>
      <c r="H26" s="34">
        <v>1958</v>
      </c>
      <c r="I26" s="31">
        <v>1</v>
      </c>
      <c r="J26" s="29"/>
      <c r="K26" s="32">
        <f t="shared" si="0"/>
        <v>0.04</v>
      </c>
      <c r="L26" s="33">
        <v>0.1</v>
      </c>
      <c r="M26" s="33">
        <v>0.25</v>
      </c>
    </row>
    <row r="27" spans="1:13" x14ac:dyDescent="0.25">
      <c r="A27" s="26">
        <f t="shared" si="1"/>
        <v>18</v>
      </c>
      <c r="B27" s="29"/>
      <c r="C27" s="27"/>
      <c r="D27" s="28">
        <f t="shared" si="2"/>
        <v>1123</v>
      </c>
      <c r="E27" s="29"/>
      <c r="F27" s="30">
        <v>0.04</v>
      </c>
      <c r="G27" s="27" t="s">
        <v>463</v>
      </c>
      <c r="H27" s="34">
        <v>1958</v>
      </c>
      <c r="I27" s="31">
        <v>1</v>
      </c>
      <c r="J27" s="29"/>
      <c r="K27" s="32">
        <f t="shared" si="0"/>
        <v>0.04</v>
      </c>
      <c r="L27" s="33">
        <v>0.1</v>
      </c>
      <c r="M27" s="33">
        <v>0.25</v>
      </c>
    </row>
    <row r="28" spans="1:13" x14ac:dyDescent="0.25">
      <c r="A28" s="26">
        <f t="shared" si="1"/>
        <v>19</v>
      </c>
      <c r="B28" s="29"/>
      <c r="C28" s="27"/>
      <c r="D28" s="28">
        <f t="shared" si="2"/>
        <v>1124</v>
      </c>
      <c r="E28" s="29"/>
      <c r="F28" s="30">
        <v>0.04</v>
      </c>
      <c r="G28" s="27" t="s">
        <v>464</v>
      </c>
      <c r="H28" s="34">
        <v>1959</v>
      </c>
      <c r="I28" s="31">
        <v>1</v>
      </c>
      <c r="J28" s="29"/>
      <c r="K28" s="32">
        <f t="shared" si="0"/>
        <v>0.04</v>
      </c>
      <c r="L28" s="33">
        <v>0.1</v>
      </c>
      <c r="M28" s="33">
        <v>0.25</v>
      </c>
    </row>
    <row r="29" spans="1:13" x14ac:dyDescent="0.25">
      <c r="A29" s="26">
        <f t="shared" si="1"/>
        <v>20</v>
      </c>
      <c r="B29" s="29"/>
      <c r="C29" s="27"/>
      <c r="D29" s="28">
        <f t="shared" si="2"/>
        <v>1125</v>
      </c>
      <c r="E29" s="29"/>
      <c r="F29" s="30">
        <v>0.04</v>
      </c>
      <c r="G29" s="80" t="s">
        <v>465</v>
      </c>
      <c r="H29" s="34">
        <v>1959</v>
      </c>
      <c r="I29" s="31">
        <v>1</v>
      </c>
      <c r="J29" s="29"/>
      <c r="K29" s="32">
        <f t="shared" si="0"/>
        <v>0.04</v>
      </c>
      <c r="L29" s="33">
        <v>0.1</v>
      </c>
      <c r="M29" s="33">
        <v>0.25</v>
      </c>
    </row>
    <row r="30" spans="1:13" x14ac:dyDescent="0.25">
      <c r="A30" s="26">
        <f t="shared" si="1"/>
        <v>21</v>
      </c>
      <c r="B30" s="29"/>
      <c r="C30" s="27"/>
      <c r="D30" s="28">
        <f t="shared" si="2"/>
        <v>1126</v>
      </c>
      <c r="E30" s="29"/>
      <c r="F30" s="30">
        <v>0.08</v>
      </c>
      <c r="G30" s="80" t="s">
        <v>465</v>
      </c>
      <c r="H30" s="34">
        <v>1959</v>
      </c>
      <c r="I30" s="31">
        <v>1</v>
      </c>
      <c r="J30" s="29"/>
      <c r="K30" s="32">
        <f t="shared" si="0"/>
        <v>0.08</v>
      </c>
      <c r="L30" s="33">
        <v>0.15</v>
      </c>
      <c r="M30" s="33">
        <v>0.25</v>
      </c>
    </row>
    <row r="31" spans="1:13" x14ac:dyDescent="0.25">
      <c r="A31" s="26">
        <f t="shared" si="1"/>
        <v>22</v>
      </c>
      <c r="B31" s="29"/>
      <c r="C31" s="27"/>
      <c r="D31" s="28">
        <f t="shared" si="2"/>
        <v>1127</v>
      </c>
      <c r="E31" s="29"/>
      <c r="F31" s="30">
        <v>0.04</v>
      </c>
      <c r="G31" s="27" t="s">
        <v>342</v>
      </c>
      <c r="H31" s="34">
        <v>1959</v>
      </c>
      <c r="I31" s="31">
        <v>1</v>
      </c>
      <c r="J31" s="29"/>
      <c r="K31" s="32">
        <f t="shared" si="0"/>
        <v>0.04</v>
      </c>
      <c r="L31" s="33">
        <v>0.1</v>
      </c>
      <c r="M31" s="33">
        <v>0.25</v>
      </c>
    </row>
    <row r="32" spans="1:13" x14ac:dyDescent="0.25">
      <c r="A32" s="26">
        <f t="shared" si="1"/>
        <v>23</v>
      </c>
      <c r="B32" s="29"/>
      <c r="C32" s="27"/>
      <c r="D32" s="28">
        <f t="shared" si="2"/>
        <v>1128</v>
      </c>
      <c r="E32" s="29"/>
      <c r="F32" s="30">
        <v>0.04</v>
      </c>
      <c r="G32" s="27" t="s">
        <v>466</v>
      </c>
      <c r="H32" s="34">
        <v>1959</v>
      </c>
      <c r="I32" s="31">
        <v>1</v>
      </c>
      <c r="J32" s="29"/>
      <c r="K32" s="32">
        <f t="shared" si="0"/>
        <v>0.04</v>
      </c>
      <c r="L32" s="33">
        <v>0.1</v>
      </c>
      <c r="M32" s="33">
        <v>0.25</v>
      </c>
    </row>
    <row r="33" spans="1:13" x14ac:dyDescent="0.25">
      <c r="A33" s="26">
        <f t="shared" si="1"/>
        <v>24</v>
      </c>
      <c r="B33" s="29"/>
      <c r="C33" s="27"/>
      <c r="D33" s="28">
        <f t="shared" si="2"/>
        <v>1129</v>
      </c>
      <c r="E33" s="29"/>
      <c r="F33" s="30">
        <v>0.08</v>
      </c>
      <c r="G33" s="85" t="s">
        <v>467</v>
      </c>
      <c r="H33" s="34">
        <v>1959</v>
      </c>
      <c r="I33" s="31">
        <v>1</v>
      </c>
      <c r="J33" s="29"/>
      <c r="K33" s="32">
        <f t="shared" si="0"/>
        <v>0.08</v>
      </c>
      <c r="L33" s="33">
        <v>0.15</v>
      </c>
      <c r="M33" s="33">
        <v>0.25</v>
      </c>
    </row>
    <row r="34" spans="1:13" x14ac:dyDescent="0.25">
      <c r="A34" s="26">
        <f t="shared" si="1"/>
        <v>25</v>
      </c>
      <c r="B34" s="29"/>
      <c r="C34" s="27"/>
      <c r="D34" s="28">
        <f t="shared" si="2"/>
        <v>1130</v>
      </c>
      <c r="E34" s="29"/>
      <c r="F34" s="30">
        <v>0.04</v>
      </c>
      <c r="G34" s="27" t="s">
        <v>468</v>
      </c>
      <c r="H34" s="34">
        <v>1959</v>
      </c>
      <c r="I34" s="31">
        <v>1</v>
      </c>
      <c r="J34" s="29"/>
      <c r="K34" s="32">
        <f t="shared" si="0"/>
        <v>0.04</v>
      </c>
      <c r="L34" s="33">
        <v>0.1</v>
      </c>
      <c r="M34" s="33">
        <v>0.25</v>
      </c>
    </row>
    <row r="35" spans="1:13" x14ac:dyDescent="0.25">
      <c r="A35" s="26">
        <f t="shared" si="1"/>
        <v>26</v>
      </c>
      <c r="B35" s="29"/>
      <c r="C35" s="27"/>
      <c r="D35" s="28">
        <f t="shared" si="2"/>
        <v>1131</v>
      </c>
      <c r="E35" s="29"/>
      <c r="F35" s="30">
        <v>0.04</v>
      </c>
      <c r="G35" s="27" t="s">
        <v>469</v>
      </c>
      <c r="H35" s="34">
        <v>1959</v>
      </c>
      <c r="I35" s="31">
        <v>1</v>
      </c>
      <c r="J35" s="29"/>
      <c r="K35" s="32">
        <f t="shared" si="0"/>
        <v>0.04</v>
      </c>
      <c r="L35" s="33">
        <v>0.1</v>
      </c>
      <c r="M35" s="33">
        <v>0.25</v>
      </c>
    </row>
    <row r="36" spans="1:13" x14ac:dyDescent="0.25">
      <c r="A36" s="26">
        <f t="shared" si="1"/>
        <v>27</v>
      </c>
      <c r="B36" s="29"/>
      <c r="C36" s="27"/>
      <c r="D36" s="28">
        <f t="shared" si="2"/>
        <v>1132</v>
      </c>
      <c r="E36" s="29"/>
      <c r="F36" s="30">
        <v>0.04</v>
      </c>
      <c r="G36" s="80" t="s">
        <v>470</v>
      </c>
      <c r="H36" s="34">
        <v>1959</v>
      </c>
      <c r="I36" s="31">
        <v>1</v>
      </c>
      <c r="J36" s="29"/>
      <c r="K36" s="32">
        <f t="shared" si="0"/>
        <v>0.04</v>
      </c>
      <c r="L36" s="33">
        <v>0.1</v>
      </c>
      <c r="M36" s="33">
        <v>0.25</v>
      </c>
    </row>
    <row r="37" spans="1:13" x14ac:dyDescent="0.25">
      <c r="A37" s="26">
        <f t="shared" si="1"/>
        <v>28</v>
      </c>
      <c r="B37" s="29"/>
      <c r="C37" s="27"/>
      <c r="D37" s="28">
        <f t="shared" si="2"/>
        <v>1133</v>
      </c>
      <c r="E37" s="29"/>
      <c r="F37" s="30">
        <v>0.04</v>
      </c>
      <c r="G37" s="27" t="s">
        <v>471</v>
      </c>
      <c r="H37" s="34">
        <v>1959</v>
      </c>
      <c r="I37" s="31">
        <v>1</v>
      </c>
      <c r="J37" s="29"/>
      <c r="K37" s="32">
        <f t="shared" si="0"/>
        <v>0.04</v>
      </c>
      <c r="L37" s="33">
        <v>0.1</v>
      </c>
      <c r="M37" s="33">
        <v>0.25</v>
      </c>
    </row>
    <row r="38" spans="1:13" x14ac:dyDescent="0.25">
      <c r="A38" s="26">
        <f t="shared" si="1"/>
        <v>29</v>
      </c>
      <c r="B38" s="29"/>
      <c r="C38" s="27"/>
      <c r="D38" s="28">
        <f t="shared" si="2"/>
        <v>1134</v>
      </c>
      <c r="E38" s="29"/>
      <c r="F38" s="30">
        <v>0.04</v>
      </c>
      <c r="G38" s="27" t="s">
        <v>472</v>
      </c>
      <c r="H38" s="34">
        <v>1959</v>
      </c>
      <c r="I38" s="31">
        <v>1</v>
      </c>
      <c r="J38" s="29"/>
      <c r="K38" s="32">
        <f t="shared" si="0"/>
        <v>0.04</v>
      </c>
      <c r="L38" s="33">
        <v>0.1</v>
      </c>
      <c r="M38" s="33">
        <v>0.25</v>
      </c>
    </row>
    <row r="39" spans="1:13" x14ac:dyDescent="0.25">
      <c r="A39" s="26">
        <f t="shared" si="1"/>
        <v>30</v>
      </c>
      <c r="B39" s="29"/>
      <c r="C39" s="27"/>
      <c r="D39" s="28">
        <f t="shared" si="2"/>
        <v>1135</v>
      </c>
      <c r="E39" s="29"/>
      <c r="F39" s="30">
        <v>0.04</v>
      </c>
      <c r="G39" s="27" t="s">
        <v>473</v>
      </c>
      <c r="H39" s="34">
        <v>1959</v>
      </c>
      <c r="I39" s="31">
        <v>1</v>
      </c>
      <c r="J39" s="29"/>
      <c r="K39" s="32">
        <f t="shared" si="0"/>
        <v>0.04</v>
      </c>
      <c r="L39" s="33">
        <v>0.1</v>
      </c>
      <c r="M39" s="33">
        <v>0.25</v>
      </c>
    </row>
    <row r="40" spans="1:13" x14ac:dyDescent="0.25">
      <c r="A40" s="26">
        <f t="shared" si="1"/>
        <v>31</v>
      </c>
      <c r="B40" s="29"/>
      <c r="C40" s="27"/>
      <c r="D40" s="28">
        <f t="shared" si="2"/>
        <v>1136</v>
      </c>
      <c r="E40" s="29"/>
      <c r="F40" s="30">
        <v>0.04</v>
      </c>
      <c r="G40" s="80" t="s">
        <v>474</v>
      </c>
      <c r="H40" s="34">
        <v>1959</v>
      </c>
      <c r="I40" s="31">
        <v>1</v>
      </c>
      <c r="J40" s="29"/>
      <c r="K40" s="32">
        <f t="shared" si="0"/>
        <v>0.04</v>
      </c>
      <c r="L40" s="33">
        <v>0.1</v>
      </c>
      <c r="M40" s="33">
        <v>0.25</v>
      </c>
    </row>
    <row r="41" spans="1:13" x14ac:dyDescent="0.25">
      <c r="A41" s="26">
        <f t="shared" si="1"/>
        <v>32</v>
      </c>
      <c r="B41" s="29"/>
      <c r="C41" s="27"/>
      <c r="D41" s="28">
        <f t="shared" si="2"/>
        <v>1137</v>
      </c>
      <c r="E41" s="29"/>
      <c r="F41" s="30">
        <v>0.08</v>
      </c>
      <c r="G41" s="80" t="s">
        <v>474</v>
      </c>
      <c r="H41" s="34">
        <v>1959</v>
      </c>
      <c r="I41" s="31">
        <v>1</v>
      </c>
      <c r="J41" s="29"/>
      <c r="K41" s="32">
        <f t="shared" si="0"/>
        <v>0.08</v>
      </c>
      <c r="L41" s="33">
        <v>0.15</v>
      </c>
      <c r="M41" s="33">
        <v>0.25</v>
      </c>
    </row>
    <row r="42" spans="1:13" x14ac:dyDescent="0.25">
      <c r="A42" s="26">
        <f t="shared" si="1"/>
        <v>33</v>
      </c>
      <c r="B42" s="29"/>
      <c r="C42" s="27"/>
      <c r="D42" s="28">
        <f t="shared" si="2"/>
        <v>1138</v>
      </c>
      <c r="E42" s="29"/>
      <c r="F42" s="30">
        <v>0.04</v>
      </c>
      <c r="G42" s="27" t="s">
        <v>475</v>
      </c>
      <c r="H42" s="34">
        <v>1959</v>
      </c>
      <c r="I42" s="31">
        <v>1</v>
      </c>
      <c r="J42" s="29"/>
      <c r="K42" s="32">
        <f t="shared" si="0"/>
        <v>0.04</v>
      </c>
      <c r="L42" s="33">
        <v>0.1</v>
      </c>
      <c r="M42" s="33">
        <v>0.25</v>
      </c>
    </row>
    <row r="43" spans="1:13" x14ac:dyDescent="0.25">
      <c r="A43" s="26">
        <f t="shared" si="1"/>
        <v>34</v>
      </c>
      <c r="B43" s="29"/>
      <c r="C43" s="27"/>
      <c r="D43" s="28">
        <f t="shared" si="2"/>
        <v>1139</v>
      </c>
      <c r="E43" s="29"/>
      <c r="F43" s="30">
        <v>0.04</v>
      </c>
      <c r="G43" s="80" t="s">
        <v>476</v>
      </c>
      <c r="H43" s="34">
        <v>1960</v>
      </c>
      <c r="I43" s="31">
        <v>1</v>
      </c>
      <c r="J43" s="29"/>
      <c r="K43" s="32">
        <f t="shared" si="0"/>
        <v>0.04</v>
      </c>
      <c r="L43" s="33">
        <v>0.1</v>
      </c>
      <c r="M43" s="33">
        <v>0.25</v>
      </c>
    </row>
    <row r="44" spans="1:13" x14ac:dyDescent="0.25">
      <c r="A44" s="26">
        <f t="shared" si="1"/>
        <v>35</v>
      </c>
      <c r="B44" s="29"/>
      <c r="C44" s="27"/>
      <c r="D44" s="28">
        <f t="shared" si="2"/>
        <v>1140</v>
      </c>
      <c r="E44" s="29"/>
      <c r="F44" s="30">
        <v>0.04</v>
      </c>
      <c r="G44" s="80" t="s">
        <v>477</v>
      </c>
      <c r="H44" s="34">
        <v>1960</v>
      </c>
      <c r="I44" s="31">
        <v>1</v>
      </c>
      <c r="J44" s="29"/>
      <c r="K44" s="32">
        <f t="shared" si="0"/>
        <v>0.04</v>
      </c>
      <c r="L44" s="33">
        <v>0.1</v>
      </c>
      <c r="M44" s="33">
        <v>0.25</v>
      </c>
    </row>
    <row r="45" spans="1:13" x14ac:dyDescent="0.25">
      <c r="A45" s="26">
        <f t="shared" si="1"/>
        <v>36</v>
      </c>
      <c r="B45" s="29"/>
      <c r="C45" s="27"/>
      <c r="D45" s="28">
        <f t="shared" si="2"/>
        <v>1141</v>
      </c>
      <c r="E45" s="29"/>
      <c r="F45" s="30">
        <v>0.04</v>
      </c>
      <c r="G45" s="80" t="s">
        <v>478</v>
      </c>
      <c r="H45" s="34">
        <v>1960</v>
      </c>
      <c r="I45" s="31">
        <v>1</v>
      </c>
      <c r="J45" s="29"/>
      <c r="K45" s="32">
        <f t="shared" si="0"/>
        <v>0.04</v>
      </c>
      <c r="L45" s="33">
        <v>0.1</v>
      </c>
      <c r="M45" s="33">
        <v>0.25</v>
      </c>
    </row>
    <row r="46" spans="1:13" x14ac:dyDescent="0.25">
      <c r="A46" s="26">
        <f t="shared" si="1"/>
        <v>37</v>
      </c>
      <c r="B46" s="29"/>
      <c r="C46" s="27"/>
      <c r="D46" s="28">
        <f t="shared" si="2"/>
        <v>1142</v>
      </c>
      <c r="E46" s="29"/>
      <c r="F46" s="30">
        <v>0.04</v>
      </c>
      <c r="G46" s="80" t="s">
        <v>479</v>
      </c>
      <c r="H46" s="34">
        <v>1960</v>
      </c>
      <c r="I46" s="31">
        <v>1</v>
      </c>
      <c r="J46" s="29"/>
      <c r="K46" s="32">
        <f t="shared" si="0"/>
        <v>0.04</v>
      </c>
      <c r="L46" s="33">
        <v>0.1</v>
      </c>
      <c r="M46" s="33">
        <v>0.25</v>
      </c>
    </row>
    <row r="47" spans="1:13" x14ac:dyDescent="0.25">
      <c r="A47" s="26">
        <f t="shared" si="1"/>
        <v>38</v>
      </c>
      <c r="B47" s="29"/>
      <c r="C47" s="27"/>
      <c r="D47" s="28">
        <f t="shared" si="2"/>
        <v>1143</v>
      </c>
      <c r="E47" s="29"/>
      <c r="F47" s="30">
        <v>0.04</v>
      </c>
      <c r="G47" s="80" t="s">
        <v>480</v>
      </c>
      <c r="H47" s="34">
        <v>1960</v>
      </c>
      <c r="I47" s="31">
        <v>1</v>
      </c>
      <c r="J47" s="29"/>
      <c r="K47" s="32">
        <f t="shared" si="0"/>
        <v>0.04</v>
      </c>
      <c r="L47" s="33">
        <v>0.1</v>
      </c>
      <c r="M47" s="33">
        <v>0.25</v>
      </c>
    </row>
    <row r="48" spans="1:13" x14ac:dyDescent="0.25">
      <c r="A48" s="26">
        <f t="shared" si="1"/>
        <v>39</v>
      </c>
      <c r="B48" s="29"/>
      <c r="C48" s="27"/>
      <c r="D48" s="28">
        <f t="shared" si="2"/>
        <v>1144</v>
      </c>
      <c r="E48" s="29"/>
      <c r="F48" s="30">
        <v>0.04</v>
      </c>
      <c r="G48" s="80" t="s">
        <v>481</v>
      </c>
      <c r="H48" s="34">
        <v>1961</v>
      </c>
      <c r="I48" s="31">
        <v>1</v>
      </c>
      <c r="J48" s="29"/>
      <c r="K48" s="32">
        <f t="shared" si="0"/>
        <v>0.04</v>
      </c>
      <c r="L48" s="33">
        <v>0.1</v>
      </c>
      <c r="M48" s="33">
        <v>0.25</v>
      </c>
    </row>
    <row r="49" spans="1:13" x14ac:dyDescent="0.25">
      <c r="A49" s="26">
        <f t="shared" si="1"/>
        <v>40</v>
      </c>
      <c r="B49" s="29"/>
      <c r="C49" s="27"/>
      <c r="D49" s="28">
        <f t="shared" si="2"/>
        <v>1145</v>
      </c>
      <c r="E49" s="29"/>
      <c r="F49" s="30">
        <v>0.04</v>
      </c>
      <c r="G49" s="27" t="s">
        <v>482</v>
      </c>
      <c r="H49" s="34">
        <v>1960</v>
      </c>
      <c r="I49" s="31">
        <v>1</v>
      </c>
      <c r="J49" s="29"/>
      <c r="K49" s="32">
        <f t="shared" si="0"/>
        <v>0.04</v>
      </c>
      <c r="L49" s="33">
        <v>0.1</v>
      </c>
      <c r="M49" s="33">
        <v>0.25</v>
      </c>
    </row>
    <row r="50" spans="1:13" x14ac:dyDescent="0.25">
      <c r="A50" s="26">
        <f t="shared" si="1"/>
        <v>41</v>
      </c>
      <c r="B50" s="29"/>
      <c r="C50" s="27"/>
      <c r="D50" s="28">
        <f t="shared" si="2"/>
        <v>1146</v>
      </c>
      <c r="E50" s="29"/>
      <c r="F50" s="30">
        <v>0.04</v>
      </c>
      <c r="G50" s="27" t="s">
        <v>172</v>
      </c>
      <c r="H50" s="34">
        <v>1960</v>
      </c>
      <c r="I50" s="31">
        <v>1</v>
      </c>
      <c r="J50" s="29"/>
      <c r="K50" s="32">
        <f t="shared" si="0"/>
        <v>0.04</v>
      </c>
      <c r="L50" s="33">
        <v>0.1</v>
      </c>
      <c r="M50" s="33">
        <v>0.25</v>
      </c>
    </row>
    <row r="51" spans="1:13" x14ac:dyDescent="0.25">
      <c r="A51" s="26">
        <f t="shared" si="1"/>
        <v>42</v>
      </c>
      <c r="B51" s="29"/>
      <c r="C51" s="27"/>
      <c r="D51" s="28">
        <f t="shared" si="2"/>
        <v>1147</v>
      </c>
      <c r="E51" s="29"/>
      <c r="F51" s="30">
        <v>0.04</v>
      </c>
      <c r="G51" s="80" t="s">
        <v>483</v>
      </c>
      <c r="H51" s="34">
        <v>1960</v>
      </c>
      <c r="I51" s="31">
        <v>1</v>
      </c>
      <c r="J51" s="29"/>
      <c r="K51" s="32">
        <f t="shared" si="0"/>
        <v>0.04</v>
      </c>
      <c r="L51" s="33">
        <v>0.1</v>
      </c>
      <c r="M51" s="33">
        <v>0.25</v>
      </c>
    </row>
    <row r="52" spans="1:13" x14ac:dyDescent="0.25">
      <c r="A52" s="26">
        <f t="shared" si="1"/>
        <v>43</v>
      </c>
      <c r="B52" s="29"/>
      <c r="C52" s="27"/>
      <c r="D52" s="28">
        <f t="shared" si="2"/>
        <v>1148</v>
      </c>
      <c r="E52" s="29"/>
      <c r="F52" s="30">
        <v>0.08</v>
      </c>
      <c r="G52" s="80" t="s">
        <v>483</v>
      </c>
      <c r="H52" s="34">
        <v>1960</v>
      </c>
      <c r="I52" s="31">
        <v>1</v>
      </c>
      <c r="J52" s="29"/>
      <c r="K52" s="32">
        <f t="shared" si="0"/>
        <v>0.08</v>
      </c>
      <c r="L52" s="33">
        <v>0.15</v>
      </c>
      <c r="M52" s="33">
        <v>0.25</v>
      </c>
    </row>
    <row r="53" spans="1:13" x14ac:dyDescent="0.25">
      <c r="A53" s="26">
        <f t="shared" si="1"/>
        <v>44</v>
      </c>
      <c r="B53" s="29"/>
      <c r="C53" s="27"/>
      <c r="D53" s="28">
        <f t="shared" si="2"/>
        <v>1149</v>
      </c>
      <c r="E53" s="29"/>
      <c r="F53" s="30">
        <v>0.04</v>
      </c>
      <c r="G53" s="27" t="s">
        <v>484</v>
      </c>
      <c r="H53" s="34">
        <v>1960</v>
      </c>
      <c r="I53" s="31">
        <v>1</v>
      </c>
      <c r="J53" s="29"/>
      <c r="K53" s="32">
        <f t="shared" si="0"/>
        <v>0.04</v>
      </c>
      <c r="L53" s="33">
        <v>0.1</v>
      </c>
      <c r="M53" s="33">
        <v>0.25</v>
      </c>
    </row>
    <row r="54" spans="1:13" x14ac:dyDescent="0.25">
      <c r="A54" s="26">
        <f t="shared" si="1"/>
        <v>45</v>
      </c>
      <c r="B54" s="29"/>
      <c r="C54" s="27"/>
      <c r="D54" s="28">
        <f t="shared" si="2"/>
        <v>1150</v>
      </c>
      <c r="E54" s="29"/>
      <c r="F54" s="30">
        <v>0.04</v>
      </c>
      <c r="G54" s="27" t="s">
        <v>485</v>
      </c>
      <c r="H54" s="34">
        <v>1960</v>
      </c>
      <c r="I54" s="31">
        <v>1</v>
      </c>
      <c r="J54" s="29"/>
      <c r="K54" s="32">
        <f t="shared" si="0"/>
        <v>0.04</v>
      </c>
      <c r="L54" s="33">
        <v>0.1</v>
      </c>
      <c r="M54" s="33">
        <v>0.25</v>
      </c>
    </row>
    <row r="55" spans="1:13" x14ac:dyDescent="0.25">
      <c r="A55" s="26">
        <f t="shared" si="1"/>
        <v>46</v>
      </c>
      <c r="B55" s="29"/>
      <c r="C55" s="27"/>
      <c r="D55" s="28">
        <f t="shared" si="2"/>
        <v>1151</v>
      </c>
      <c r="E55" s="29"/>
      <c r="F55" s="30">
        <v>0.04</v>
      </c>
      <c r="G55" s="27" t="s">
        <v>486</v>
      </c>
      <c r="H55" s="34">
        <v>1960</v>
      </c>
      <c r="I55" s="31">
        <v>1</v>
      </c>
      <c r="J55" s="29"/>
      <c r="K55" s="32">
        <f t="shared" si="0"/>
        <v>0.04</v>
      </c>
      <c r="L55" s="33">
        <v>0.1</v>
      </c>
      <c r="M55" s="33">
        <v>0.25</v>
      </c>
    </row>
    <row r="56" spans="1:13" x14ac:dyDescent="0.25">
      <c r="A56" s="26">
        <f t="shared" si="1"/>
        <v>47</v>
      </c>
      <c r="B56" s="29"/>
      <c r="C56" s="27"/>
      <c r="D56" s="28">
        <f t="shared" si="2"/>
        <v>1152</v>
      </c>
      <c r="E56" s="29"/>
      <c r="F56" s="30">
        <v>0.04</v>
      </c>
      <c r="G56" s="27" t="s">
        <v>487</v>
      </c>
      <c r="H56" s="34">
        <v>1960</v>
      </c>
      <c r="I56" s="31">
        <v>1</v>
      </c>
      <c r="J56" s="29"/>
      <c r="K56" s="32">
        <f t="shared" si="0"/>
        <v>0.04</v>
      </c>
      <c r="L56" s="33">
        <v>0.1</v>
      </c>
      <c r="M56" s="33">
        <v>0.25</v>
      </c>
    </row>
    <row r="57" spans="1:13" x14ac:dyDescent="0.25">
      <c r="A57" s="26">
        <f t="shared" si="1"/>
        <v>48</v>
      </c>
      <c r="B57" s="29"/>
      <c r="C57" s="27"/>
      <c r="D57" s="28">
        <f t="shared" si="2"/>
        <v>1153</v>
      </c>
      <c r="E57" s="29"/>
      <c r="F57" s="30">
        <v>0.04</v>
      </c>
      <c r="G57" s="80" t="s">
        <v>488</v>
      </c>
      <c r="H57" s="34">
        <v>1960</v>
      </c>
      <c r="I57" s="31">
        <v>1</v>
      </c>
      <c r="J57" s="29"/>
      <c r="K57" s="32">
        <f t="shared" si="0"/>
        <v>0.04</v>
      </c>
      <c r="L57" s="33">
        <v>0.1</v>
      </c>
      <c r="M57" s="33">
        <v>0.25</v>
      </c>
    </row>
    <row r="58" spans="1:13" x14ac:dyDescent="0.25">
      <c r="A58" s="26">
        <f t="shared" si="1"/>
        <v>49</v>
      </c>
      <c r="B58" s="29"/>
      <c r="C58" s="27"/>
      <c r="D58" s="28">
        <f t="shared" si="2"/>
        <v>1154</v>
      </c>
      <c r="E58" s="29"/>
      <c r="F58" s="30">
        <v>0.04</v>
      </c>
      <c r="G58" s="27" t="s">
        <v>489</v>
      </c>
      <c r="H58" s="34">
        <v>1960</v>
      </c>
      <c r="I58" s="31">
        <v>1</v>
      </c>
      <c r="J58" s="29"/>
      <c r="K58" s="32">
        <f t="shared" si="0"/>
        <v>0.04</v>
      </c>
      <c r="L58" s="33">
        <v>0.1</v>
      </c>
      <c r="M58" s="33">
        <v>0.25</v>
      </c>
    </row>
    <row r="59" spans="1:13" x14ac:dyDescent="0.25">
      <c r="A59" s="26">
        <f t="shared" si="1"/>
        <v>50</v>
      </c>
      <c r="B59" s="29"/>
      <c r="C59" s="27"/>
      <c r="D59" s="28">
        <f t="shared" si="2"/>
        <v>1155</v>
      </c>
      <c r="E59" s="29"/>
      <c r="F59" s="30">
        <v>0.04</v>
      </c>
      <c r="G59" s="27" t="s">
        <v>490</v>
      </c>
      <c r="H59" s="34">
        <v>1960</v>
      </c>
      <c r="I59" s="31">
        <v>1</v>
      </c>
      <c r="J59" s="29"/>
      <c r="K59" s="32">
        <f t="shared" si="0"/>
        <v>0.04</v>
      </c>
      <c r="L59" s="33">
        <v>0.1</v>
      </c>
      <c r="M59" s="33">
        <v>0.25</v>
      </c>
    </row>
    <row r="60" spans="1:13" x14ac:dyDescent="0.25">
      <c r="A60" s="26">
        <f t="shared" si="1"/>
        <v>51</v>
      </c>
      <c r="B60" s="29"/>
      <c r="C60" s="27"/>
      <c r="D60" s="28">
        <f t="shared" si="2"/>
        <v>1156</v>
      </c>
      <c r="E60" s="29"/>
      <c r="F60" s="30">
        <v>0.04</v>
      </c>
      <c r="G60" s="27" t="s">
        <v>491</v>
      </c>
      <c r="H60" s="34">
        <v>1960</v>
      </c>
      <c r="I60" s="31">
        <v>1</v>
      </c>
      <c r="J60" s="29"/>
      <c r="K60" s="32">
        <f t="shared" si="0"/>
        <v>0.04</v>
      </c>
      <c r="L60" s="33">
        <v>0.1</v>
      </c>
      <c r="M60" s="33">
        <v>0.25</v>
      </c>
    </row>
    <row r="61" spans="1:13" x14ac:dyDescent="0.25">
      <c r="A61" s="26">
        <f t="shared" si="1"/>
        <v>52</v>
      </c>
      <c r="B61" s="29"/>
      <c r="C61" s="27"/>
      <c r="D61" s="28">
        <f t="shared" si="2"/>
        <v>1157</v>
      </c>
      <c r="E61" s="29"/>
      <c r="F61" s="30">
        <v>0.04</v>
      </c>
      <c r="G61" s="27" t="s">
        <v>492</v>
      </c>
      <c r="H61" s="34">
        <v>1960</v>
      </c>
      <c r="I61" s="31">
        <v>1</v>
      </c>
      <c r="J61" s="29"/>
      <c r="K61" s="32">
        <f t="shared" si="0"/>
        <v>0.04</v>
      </c>
      <c r="L61" s="33">
        <v>0.1</v>
      </c>
      <c r="M61" s="33">
        <v>0.25</v>
      </c>
    </row>
    <row r="62" spans="1:13" x14ac:dyDescent="0.25">
      <c r="A62" s="26">
        <f t="shared" si="1"/>
        <v>53</v>
      </c>
      <c r="B62" s="29"/>
      <c r="C62" s="27"/>
      <c r="D62" s="28">
        <f t="shared" si="2"/>
        <v>1158</v>
      </c>
      <c r="E62" s="29"/>
      <c r="F62" s="30">
        <v>0.04</v>
      </c>
      <c r="G62" s="27" t="s">
        <v>493</v>
      </c>
      <c r="H62" s="34">
        <v>1960</v>
      </c>
      <c r="I62" s="31">
        <v>1</v>
      </c>
      <c r="J62" s="29"/>
      <c r="K62" s="32">
        <f t="shared" si="0"/>
        <v>0.04</v>
      </c>
      <c r="L62" s="33">
        <v>0.1</v>
      </c>
      <c r="M62" s="33">
        <v>0.25</v>
      </c>
    </row>
    <row r="63" spans="1:13" x14ac:dyDescent="0.25">
      <c r="A63" s="26">
        <f t="shared" si="1"/>
        <v>54</v>
      </c>
      <c r="B63" s="29"/>
      <c r="C63" s="27"/>
      <c r="D63" s="28">
        <f t="shared" si="2"/>
        <v>1159</v>
      </c>
      <c r="E63" s="29"/>
      <c r="F63" s="30">
        <v>0.04</v>
      </c>
      <c r="G63" s="80" t="s">
        <v>494</v>
      </c>
      <c r="H63" s="34">
        <v>1960</v>
      </c>
      <c r="I63" s="31">
        <v>1</v>
      </c>
      <c r="J63" s="29"/>
      <c r="K63" s="32">
        <f t="shared" si="0"/>
        <v>0.04</v>
      </c>
      <c r="L63" s="33">
        <v>0.1</v>
      </c>
      <c r="M63" s="33">
        <v>0.25</v>
      </c>
    </row>
    <row r="64" spans="1:13" x14ac:dyDescent="0.25">
      <c r="A64" s="26">
        <f t="shared" si="1"/>
        <v>55</v>
      </c>
      <c r="B64" s="29"/>
      <c r="C64" s="27"/>
      <c r="D64" s="28">
        <f t="shared" si="2"/>
        <v>1160</v>
      </c>
      <c r="E64" s="29"/>
      <c r="F64" s="30">
        <v>0.08</v>
      </c>
      <c r="G64" s="80" t="s">
        <v>494</v>
      </c>
      <c r="H64" s="34">
        <v>1960</v>
      </c>
      <c r="I64" s="31">
        <v>1</v>
      </c>
      <c r="J64" s="29"/>
      <c r="K64" s="32">
        <f t="shared" si="0"/>
        <v>0.08</v>
      </c>
      <c r="L64" s="33">
        <v>0.15</v>
      </c>
      <c r="M64" s="33">
        <v>0.25</v>
      </c>
    </row>
    <row r="65" spans="1:13" x14ac:dyDescent="0.25">
      <c r="A65" s="26">
        <f t="shared" si="1"/>
        <v>56</v>
      </c>
      <c r="B65" s="29"/>
      <c r="C65" s="27"/>
      <c r="D65" s="28">
        <f t="shared" si="2"/>
        <v>1161</v>
      </c>
      <c r="E65" s="29"/>
      <c r="F65" s="30">
        <v>0.04</v>
      </c>
      <c r="G65" s="27" t="s">
        <v>495</v>
      </c>
      <c r="H65" s="34">
        <v>1960</v>
      </c>
      <c r="I65" s="31">
        <v>1</v>
      </c>
      <c r="J65" s="29"/>
      <c r="K65" s="32">
        <f t="shared" si="0"/>
        <v>0.04</v>
      </c>
      <c r="L65" s="33">
        <v>0.1</v>
      </c>
      <c r="M65" s="33">
        <v>0.25</v>
      </c>
    </row>
    <row r="66" spans="1:13" x14ac:dyDescent="0.25">
      <c r="A66" s="26">
        <f t="shared" si="1"/>
        <v>57</v>
      </c>
      <c r="B66" s="29"/>
      <c r="C66" s="27"/>
      <c r="D66" s="28">
        <f t="shared" si="2"/>
        <v>1162</v>
      </c>
      <c r="E66" s="29"/>
      <c r="F66" s="30">
        <v>0.04</v>
      </c>
      <c r="G66" s="27" t="s">
        <v>496</v>
      </c>
      <c r="H66" s="34">
        <v>1960</v>
      </c>
      <c r="I66" s="31">
        <v>1</v>
      </c>
      <c r="J66" s="29"/>
      <c r="K66" s="32">
        <f t="shared" si="0"/>
        <v>0.04</v>
      </c>
      <c r="L66" s="33">
        <v>0.1</v>
      </c>
      <c r="M66" s="33">
        <v>0.25</v>
      </c>
    </row>
    <row r="67" spans="1:13" x14ac:dyDescent="0.25">
      <c r="A67" s="26">
        <f t="shared" si="1"/>
        <v>58</v>
      </c>
      <c r="B67" s="29"/>
      <c r="C67" s="27"/>
      <c r="D67" s="28">
        <f t="shared" si="2"/>
        <v>1163</v>
      </c>
      <c r="E67" s="29"/>
      <c r="F67" s="30">
        <v>0.04</v>
      </c>
      <c r="G67" s="27" t="s">
        <v>497</v>
      </c>
      <c r="H67" s="34">
        <v>1960</v>
      </c>
      <c r="I67" s="31">
        <v>1</v>
      </c>
      <c r="J67" s="29"/>
      <c r="K67" s="32">
        <f t="shared" si="0"/>
        <v>0.04</v>
      </c>
      <c r="L67" s="33">
        <v>0.1</v>
      </c>
      <c r="M67" s="33">
        <v>0.25</v>
      </c>
    </row>
    <row r="68" spans="1:13" x14ac:dyDescent="0.25">
      <c r="A68" s="26">
        <f t="shared" si="1"/>
        <v>59</v>
      </c>
      <c r="B68" s="29"/>
      <c r="C68" s="27"/>
      <c r="D68" s="28">
        <f t="shared" si="2"/>
        <v>1164</v>
      </c>
      <c r="E68" s="29"/>
      <c r="F68" s="30">
        <v>0.04</v>
      </c>
      <c r="G68" s="80" t="s">
        <v>498</v>
      </c>
      <c r="H68" s="34">
        <v>1960</v>
      </c>
      <c r="I68" s="31">
        <v>1</v>
      </c>
      <c r="J68" s="29"/>
      <c r="K68" s="32">
        <f t="shared" si="0"/>
        <v>0.04</v>
      </c>
      <c r="L68" s="33">
        <v>0.1</v>
      </c>
      <c r="M68" s="33">
        <v>0.25</v>
      </c>
    </row>
    <row r="69" spans="1:13" x14ac:dyDescent="0.25">
      <c r="A69" s="26">
        <f t="shared" si="1"/>
        <v>60</v>
      </c>
      <c r="B69" s="29"/>
      <c r="C69" s="27"/>
      <c r="D69" s="28">
        <f t="shared" si="2"/>
        <v>1165</v>
      </c>
      <c r="E69" s="29"/>
      <c r="F69" s="30">
        <v>0.04</v>
      </c>
      <c r="G69" s="80" t="s">
        <v>499</v>
      </c>
      <c r="H69" s="34">
        <v>1960</v>
      </c>
      <c r="I69" s="31">
        <v>1</v>
      </c>
      <c r="J69" s="29"/>
      <c r="K69" s="32">
        <f t="shared" si="0"/>
        <v>0.04</v>
      </c>
      <c r="L69" s="33">
        <v>0.1</v>
      </c>
      <c r="M69" s="33">
        <v>0.25</v>
      </c>
    </row>
    <row r="70" spans="1:13" x14ac:dyDescent="0.25">
      <c r="A70" s="26">
        <f t="shared" si="1"/>
        <v>61</v>
      </c>
      <c r="B70" s="29"/>
      <c r="C70" s="27"/>
      <c r="D70" s="28">
        <f t="shared" si="2"/>
        <v>1166</v>
      </c>
      <c r="E70" s="29"/>
      <c r="F70" s="30">
        <v>0.08</v>
      </c>
      <c r="G70" s="80" t="s">
        <v>499</v>
      </c>
      <c r="H70" s="34">
        <v>1960</v>
      </c>
      <c r="I70" s="31">
        <v>1</v>
      </c>
      <c r="J70" s="27"/>
      <c r="K70" s="32">
        <f t="shared" si="0"/>
        <v>0.08</v>
      </c>
      <c r="L70" s="33">
        <v>0.15</v>
      </c>
      <c r="M70" s="33">
        <v>0.25</v>
      </c>
    </row>
    <row r="71" spans="1:13" x14ac:dyDescent="0.25">
      <c r="A71" s="26">
        <f t="shared" si="1"/>
        <v>62</v>
      </c>
      <c r="B71" s="29"/>
      <c r="C71" s="27"/>
      <c r="D71" s="28">
        <f t="shared" si="2"/>
        <v>1167</v>
      </c>
      <c r="E71" s="29"/>
      <c r="F71" s="30">
        <v>0.04</v>
      </c>
      <c r="G71" s="27" t="s">
        <v>500</v>
      </c>
      <c r="H71" s="34">
        <v>1960</v>
      </c>
      <c r="I71" s="31">
        <v>1</v>
      </c>
      <c r="J71" s="29"/>
      <c r="K71" s="32">
        <f t="shared" si="0"/>
        <v>0.04</v>
      </c>
      <c r="L71" s="33">
        <v>0.1</v>
      </c>
      <c r="M71" s="33">
        <v>0.25</v>
      </c>
    </row>
    <row r="72" spans="1:13" x14ac:dyDescent="0.25">
      <c r="A72" s="26">
        <f t="shared" si="1"/>
        <v>63</v>
      </c>
      <c r="B72" s="29"/>
      <c r="C72" s="27"/>
      <c r="D72" s="28">
        <f t="shared" si="2"/>
        <v>1168</v>
      </c>
      <c r="E72" s="29"/>
      <c r="F72" s="30">
        <v>0.04</v>
      </c>
      <c r="G72" s="80" t="s">
        <v>501</v>
      </c>
      <c r="H72" s="34">
        <v>1960</v>
      </c>
      <c r="I72" s="31">
        <v>1</v>
      </c>
      <c r="J72" s="29"/>
      <c r="K72" s="32">
        <f t="shared" si="0"/>
        <v>0.04</v>
      </c>
      <c r="L72" s="33">
        <v>0.1</v>
      </c>
      <c r="M72" s="33">
        <v>0.25</v>
      </c>
    </row>
    <row r="73" spans="1:13" x14ac:dyDescent="0.25">
      <c r="A73" s="26">
        <f t="shared" si="1"/>
        <v>64</v>
      </c>
      <c r="B73" s="27" t="s">
        <v>30</v>
      </c>
      <c r="C73" s="27"/>
      <c r="D73" s="28">
        <f t="shared" si="2"/>
        <v>1169</v>
      </c>
      <c r="E73" s="29"/>
      <c r="F73" s="30">
        <v>0.08</v>
      </c>
      <c r="G73" s="80" t="s">
        <v>501</v>
      </c>
      <c r="H73" s="34">
        <v>1960</v>
      </c>
      <c r="I73" s="31">
        <v>1</v>
      </c>
      <c r="J73" s="29"/>
      <c r="K73" s="32">
        <f t="shared" si="0"/>
        <v>0.08</v>
      </c>
      <c r="L73" s="33">
        <v>0.15</v>
      </c>
      <c r="M73" s="33">
        <v>0.25</v>
      </c>
    </row>
    <row r="74" spans="1:13" x14ac:dyDescent="0.25">
      <c r="A74" s="26">
        <f t="shared" si="1"/>
        <v>65</v>
      </c>
      <c r="B74" s="29"/>
      <c r="C74" s="27"/>
      <c r="D74" s="28">
        <f t="shared" si="2"/>
        <v>1170</v>
      </c>
      <c r="E74" s="29"/>
      <c r="F74" s="30">
        <v>0.04</v>
      </c>
      <c r="G74" s="27" t="s">
        <v>502</v>
      </c>
      <c r="H74" s="34">
        <v>1960</v>
      </c>
      <c r="I74" s="31">
        <v>1</v>
      </c>
      <c r="J74" s="27"/>
      <c r="K74" s="32">
        <f t="shared" ref="K74:K85" si="3">IF(F74*I74&gt;0,F74*I74," ")</f>
        <v>0.04</v>
      </c>
      <c r="L74" s="33">
        <v>0.1</v>
      </c>
      <c r="M74" s="33">
        <v>0.25</v>
      </c>
    </row>
    <row r="75" spans="1:13" x14ac:dyDescent="0.25">
      <c r="A75" s="26">
        <f t="shared" ref="A75:A86" si="4">A74+1</f>
        <v>66</v>
      </c>
      <c r="B75" s="29"/>
      <c r="C75" s="27"/>
      <c r="D75" s="28">
        <f t="shared" si="2"/>
        <v>1171</v>
      </c>
      <c r="E75" s="29"/>
      <c r="F75" s="30">
        <v>0.04</v>
      </c>
      <c r="G75" s="27" t="s">
        <v>503</v>
      </c>
      <c r="H75" s="34">
        <v>1960</v>
      </c>
      <c r="I75" s="31">
        <v>1</v>
      </c>
      <c r="J75" s="29"/>
      <c r="K75" s="32">
        <f t="shared" si="3"/>
        <v>0.04</v>
      </c>
      <c r="L75" s="33">
        <v>0.1</v>
      </c>
      <c r="M75" s="33">
        <v>0.25</v>
      </c>
    </row>
    <row r="76" spans="1:13" x14ac:dyDescent="0.25">
      <c r="A76" s="26">
        <f t="shared" si="4"/>
        <v>67</v>
      </c>
      <c r="B76" s="29"/>
      <c r="C76" s="27"/>
      <c r="D76" s="28">
        <f t="shared" ref="D76:D86" si="5">D75+1</f>
        <v>1172</v>
      </c>
      <c r="E76" s="29"/>
      <c r="F76" s="30">
        <v>0.04</v>
      </c>
      <c r="G76" s="27" t="s">
        <v>504</v>
      </c>
      <c r="H76" s="34">
        <v>1960</v>
      </c>
      <c r="I76" s="31">
        <v>1</v>
      </c>
      <c r="J76" s="29"/>
      <c r="K76" s="32">
        <f t="shared" si="3"/>
        <v>0.04</v>
      </c>
      <c r="L76" s="33">
        <v>0.1</v>
      </c>
      <c r="M76" s="33">
        <v>0.25</v>
      </c>
    </row>
    <row r="77" spans="1:13" x14ac:dyDescent="0.25">
      <c r="A77" s="26">
        <f t="shared" si="4"/>
        <v>68</v>
      </c>
      <c r="B77" s="29"/>
      <c r="C77" s="27"/>
      <c r="D77" s="28">
        <f t="shared" si="5"/>
        <v>1173</v>
      </c>
      <c r="E77" s="29"/>
      <c r="F77" s="30">
        <v>0.04</v>
      </c>
      <c r="G77" s="84" t="s">
        <v>505</v>
      </c>
      <c r="H77" s="34">
        <v>1960</v>
      </c>
      <c r="I77" s="31">
        <v>1</v>
      </c>
      <c r="J77" s="29"/>
      <c r="K77" s="32">
        <f t="shared" si="3"/>
        <v>0.04</v>
      </c>
      <c r="L77" s="33">
        <v>0.1</v>
      </c>
      <c r="M77" s="33">
        <v>0.25</v>
      </c>
    </row>
    <row r="78" spans="1:13" x14ac:dyDescent="0.25">
      <c r="A78" s="26">
        <f t="shared" si="4"/>
        <v>69</v>
      </c>
      <c r="B78" s="29"/>
      <c r="C78" s="27"/>
      <c r="D78" s="28">
        <f t="shared" si="5"/>
        <v>1174</v>
      </c>
      <c r="E78" s="29"/>
      <c r="F78" s="30">
        <v>0.04</v>
      </c>
      <c r="G78" s="80" t="s">
        <v>506</v>
      </c>
      <c r="H78" s="34">
        <v>1961</v>
      </c>
      <c r="I78" s="31">
        <v>1</v>
      </c>
      <c r="J78" s="29"/>
      <c r="K78" s="32">
        <f t="shared" si="3"/>
        <v>0.04</v>
      </c>
      <c r="L78" s="33">
        <v>0.1</v>
      </c>
      <c r="M78" s="33">
        <v>0.25</v>
      </c>
    </row>
    <row r="79" spans="1:13" x14ac:dyDescent="0.25">
      <c r="A79" s="26">
        <f t="shared" si="4"/>
        <v>70</v>
      </c>
      <c r="B79" s="29"/>
      <c r="C79" s="27"/>
      <c r="D79" s="28">
        <f t="shared" si="5"/>
        <v>1175</v>
      </c>
      <c r="E79" s="29"/>
      <c r="F79" s="30">
        <v>0.08</v>
      </c>
      <c r="G79" s="80" t="s">
        <v>506</v>
      </c>
      <c r="H79" s="34">
        <v>1961</v>
      </c>
      <c r="I79" s="31">
        <v>1</v>
      </c>
      <c r="J79" s="29"/>
      <c r="K79" s="32">
        <f t="shared" si="3"/>
        <v>0.08</v>
      </c>
      <c r="L79" s="33">
        <v>0.15</v>
      </c>
      <c r="M79" s="33">
        <v>0.25</v>
      </c>
    </row>
    <row r="80" spans="1:13" x14ac:dyDescent="0.25">
      <c r="A80" s="26">
        <f t="shared" si="4"/>
        <v>71</v>
      </c>
      <c r="B80" s="29"/>
      <c r="C80" s="27"/>
      <c r="D80" s="28">
        <f t="shared" si="5"/>
        <v>1176</v>
      </c>
      <c r="E80" s="29"/>
      <c r="F80" s="30">
        <v>0.04</v>
      </c>
      <c r="G80" s="27" t="s">
        <v>507</v>
      </c>
      <c r="H80" s="34">
        <v>1961</v>
      </c>
      <c r="I80" s="31">
        <v>1</v>
      </c>
      <c r="J80" s="29"/>
      <c r="K80" s="32">
        <f t="shared" si="3"/>
        <v>0.04</v>
      </c>
      <c r="L80" s="33">
        <v>0.1</v>
      </c>
      <c r="M80" s="33">
        <v>0.25</v>
      </c>
    </row>
    <row r="81" spans="1:13" x14ac:dyDescent="0.25">
      <c r="A81" s="26">
        <f t="shared" si="4"/>
        <v>72</v>
      </c>
      <c r="B81" s="29"/>
      <c r="C81" s="27"/>
      <c r="D81" s="28">
        <f t="shared" si="5"/>
        <v>1177</v>
      </c>
      <c r="E81" s="29"/>
      <c r="F81" s="30">
        <v>0.04</v>
      </c>
      <c r="G81" s="27" t="s">
        <v>508</v>
      </c>
      <c r="H81" s="34">
        <v>1961</v>
      </c>
      <c r="I81" s="31">
        <v>1</v>
      </c>
      <c r="J81" s="29"/>
      <c r="K81" s="32">
        <f t="shared" si="3"/>
        <v>0.04</v>
      </c>
      <c r="L81" s="33">
        <v>0.1</v>
      </c>
      <c r="M81" s="33">
        <v>0.25</v>
      </c>
    </row>
    <row r="82" spans="1:13" x14ac:dyDescent="0.25">
      <c r="A82" s="26">
        <f t="shared" si="4"/>
        <v>73</v>
      </c>
      <c r="B82" s="29"/>
      <c r="C82" s="27"/>
      <c r="D82" s="28">
        <f t="shared" si="5"/>
        <v>1178</v>
      </c>
      <c r="E82" s="29"/>
      <c r="F82" s="30">
        <v>0.04</v>
      </c>
      <c r="G82" s="27" t="s">
        <v>509</v>
      </c>
      <c r="H82" s="34">
        <v>1961</v>
      </c>
      <c r="I82" s="31">
        <v>1</v>
      </c>
      <c r="J82" s="27"/>
      <c r="K82" s="32">
        <f t="shared" si="3"/>
        <v>0.04</v>
      </c>
      <c r="L82" s="33">
        <v>0.1</v>
      </c>
      <c r="M82" s="33">
        <v>0.25</v>
      </c>
    </row>
    <row r="83" spans="1:13" x14ac:dyDescent="0.25">
      <c r="A83" s="26">
        <f t="shared" si="4"/>
        <v>74</v>
      </c>
      <c r="B83" s="29"/>
      <c r="C83" s="27"/>
      <c r="D83" s="28">
        <f t="shared" si="5"/>
        <v>1179</v>
      </c>
      <c r="E83" s="29"/>
      <c r="F83" s="30">
        <v>0.04</v>
      </c>
      <c r="G83" s="27" t="s">
        <v>509</v>
      </c>
      <c r="H83" s="34">
        <v>1962</v>
      </c>
      <c r="I83" s="31">
        <v>1</v>
      </c>
      <c r="J83" s="27"/>
      <c r="K83" s="32">
        <f t="shared" si="3"/>
        <v>0.04</v>
      </c>
      <c r="L83" s="33">
        <v>0.1</v>
      </c>
      <c r="M83" s="33">
        <v>0.25</v>
      </c>
    </row>
    <row r="84" spans="1:13" x14ac:dyDescent="0.25">
      <c r="A84" s="26">
        <f t="shared" si="4"/>
        <v>75</v>
      </c>
      <c r="B84" s="29"/>
      <c r="C84" s="27"/>
      <c r="D84" s="28">
        <f t="shared" si="5"/>
        <v>1180</v>
      </c>
      <c r="E84" s="29"/>
      <c r="F84" s="30">
        <v>0.05</v>
      </c>
      <c r="G84" s="27" t="s">
        <v>509</v>
      </c>
      <c r="H84" s="34">
        <v>1963</v>
      </c>
      <c r="I84" s="31">
        <v>1</v>
      </c>
      <c r="J84" s="27"/>
      <c r="K84" s="32">
        <f t="shared" si="3"/>
        <v>0.05</v>
      </c>
      <c r="L84" s="33">
        <v>0.1</v>
      </c>
      <c r="M84" s="33">
        <v>0.25</v>
      </c>
    </row>
    <row r="85" spans="1:13" x14ac:dyDescent="0.25">
      <c r="A85" s="26">
        <f t="shared" si="4"/>
        <v>76</v>
      </c>
      <c r="B85" s="29"/>
      <c r="C85" s="27"/>
      <c r="D85" s="28">
        <f t="shared" si="5"/>
        <v>1181</v>
      </c>
      <c r="E85" s="29"/>
      <c r="F85" s="30">
        <v>0.05</v>
      </c>
      <c r="G85" s="27" t="s">
        <v>509</v>
      </c>
      <c r="H85" s="34">
        <v>1964</v>
      </c>
      <c r="I85" s="31">
        <v>1</v>
      </c>
      <c r="J85" s="29"/>
      <c r="K85" s="32">
        <f t="shared" si="3"/>
        <v>0.05</v>
      </c>
      <c r="L85" s="33">
        <v>0.1</v>
      </c>
      <c r="M85" s="33">
        <v>0.25</v>
      </c>
    </row>
    <row r="86" spans="1:13" ht="16.5" thickBot="1" x14ac:dyDescent="0.3">
      <c r="A86" s="26">
        <f t="shared" si="4"/>
        <v>77</v>
      </c>
      <c r="B86" s="29"/>
      <c r="C86" s="27"/>
      <c r="D86" s="28">
        <f t="shared" si="5"/>
        <v>1182</v>
      </c>
      <c r="E86" s="29"/>
      <c r="F86" s="30">
        <v>0.05</v>
      </c>
      <c r="G86" s="27" t="s">
        <v>509</v>
      </c>
      <c r="H86" s="34">
        <v>1965</v>
      </c>
      <c r="I86" s="31">
        <v>1</v>
      </c>
      <c r="J86" s="29"/>
      <c r="K86" s="32">
        <f>IF(F86*I86&gt;0,F86*I86," ")</f>
        <v>0.05</v>
      </c>
      <c r="L86" s="33">
        <v>0.15</v>
      </c>
      <c r="M86" s="33">
        <v>0.3</v>
      </c>
    </row>
    <row r="87" spans="1:13" ht="16.5" thickTop="1" x14ac:dyDescent="0.25">
      <c r="A87" s="37"/>
      <c r="B87" s="38"/>
      <c r="C87" s="38"/>
      <c r="D87" s="39"/>
      <c r="E87" s="38"/>
      <c r="F87" s="40"/>
      <c r="G87" s="38"/>
      <c r="H87" s="38"/>
      <c r="I87" s="41"/>
      <c r="J87" s="42"/>
      <c r="K87" s="43"/>
      <c r="L87" s="44"/>
      <c r="M87" s="45"/>
    </row>
    <row r="88" spans="1:13" ht="16.5" thickBot="1" x14ac:dyDescent="0.3">
      <c r="A88" s="46"/>
      <c r="B88" s="47" t="s">
        <v>36</v>
      </c>
      <c r="C88" s="48"/>
      <c r="D88" s="49"/>
      <c r="E88" s="48"/>
      <c r="F88" s="50"/>
      <c r="G88" s="48"/>
      <c r="H88" s="48"/>
      <c r="I88" s="51"/>
      <c r="J88" s="52" t="s">
        <v>2</v>
      </c>
      <c r="K88" s="53"/>
      <c r="L88" s="53"/>
      <c r="M88" s="54"/>
    </row>
    <row r="89" spans="1:13" ht="16.5" thickTop="1" x14ac:dyDescent="0.25">
      <c r="A89" s="46"/>
      <c r="B89" s="55" t="s">
        <v>37</v>
      </c>
      <c r="C89" s="48"/>
      <c r="D89" s="49"/>
      <c r="E89" s="56"/>
      <c r="F89" s="57"/>
      <c r="G89" s="56"/>
      <c r="H89" s="56"/>
      <c r="I89" s="51"/>
      <c r="J89" s="58"/>
      <c r="K89" s="59"/>
      <c r="L89" s="59"/>
      <c r="M89" s="60"/>
    </row>
    <row r="90" spans="1:13" x14ac:dyDescent="0.25">
      <c r="A90" s="46"/>
      <c r="B90" s="47" t="s">
        <v>38</v>
      </c>
      <c r="C90" s="48"/>
      <c r="D90" s="49"/>
      <c r="E90" s="56"/>
      <c r="F90" s="57"/>
      <c r="G90" s="56"/>
      <c r="H90" s="56"/>
      <c r="I90" s="51"/>
      <c r="J90" s="61" t="s">
        <v>39</v>
      </c>
      <c r="K90" s="62"/>
      <c r="L90" s="63"/>
      <c r="M90" s="64">
        <f>SUM(K10:K86)</f>
        <v>3.4300000000000015</v>
      </c>
    </row>
    <row r="91" spans="1:13" x14ac:dyDescent="0.25">
      <c r="A91" s="46"/>
      <c r="B91" s="48"/>
      <c r="C91" s="48"/>
      <c r="D91" s="49"/>
      <c r="E91" s="56"/>
      <c r="F91" s="57"/>
      <c r="G91" s="56"/>
      <c r="H91" s="56"/>
      <c r="I91" s="51"/>
      <c r="J91" s="61" t="s">
        <v>40</v>
      </c>
      <c r="K91" s="62"/>
      <c r="L91" s="63"/>
      <c r="M91" s="64">
        <f>SUM(L10:L86)</f>
        <v>8.1099999999999923</v>
      </c>
    </row>
    <row r="92" spans="1:13" x14ac:dyDescent="0.25">
      <c r="A92" s="46"/>
      <c r="B92" s="48"/>
      <c r="C92" s="48"/>
      <c r="D92" s="49"/>
      <c r="E92" s="48"/>
      <c r="F92" s="50"/>
      <c r="G92" s="48"/>
      <c r="H92" s="48"/>
      <c r="I92" s="51"/>
      <c r="J92" s="61" t="s">
        <v>41</v>
      </c>
      <c r="K92" s="62"/>
      <c r="L92" s="63"/>
      <c r="M92" s="64">
        <f>SUM(M10:M86)</f>
        <v>19.3</v>
      </c>
    </row>
    <row r="93" spans="1:13" ht="16.5" thickBot="1" x14ac:dyDescent="0.3">
      <c r="A93" s="65"/>
      <c r="B93" s="66"/>
      <c r="C93" s="66"/>
      <c r="D93" s="67"/>
      <c r="E93" s="66"/>
      <c r="F93" s="68"/>
      <c r="G93" s="66"/>
      <c r="H93" s="66"/>
      <c r="I93" s="69"/>
      <c r="J93" s="70" t="s">
        <v>42</v>
      </c>
      <c r="K93" s="71"/>
      <c r="L93" s="71"/>
      <c r="M93" s="72">
        <f>SUM(I10:I86)</f>
        <v>77</v>
      </c>
    </row>
    <row r="94" spans="1:13" ht="16.5" thickTop="1" x14ac:dyDescent="0.25">
      <c r="A94" s="73"/>
      <c r="B94" s="74" t="s">
        <v>1584</v>
      </c>
      <c r="C94" s="75"/>
      <c r="D94" s="75"/>
      <c r="E94" s="75"/>
      <c r="F94" s="76"/>
      <c r="G94" s="75"/>
      <c r="H94" s="75"/>
      <c r="I94" s="75"/>
      <c r="J94" s="75"/>
      <c r="K94" s="76"/>
      <c r="L94" s="76"/>
      <c r="M94" s="77"/>
    </row>
  </sheetData>
  <printOptions gridLinesSet="0"/>
  <pageMargins left="0.75" right="0.25" top="0.75" bottom="0.55000000000000004" header="0.5" footer="0.5"/>
  <pageSetup scale="46" orientation="portrait" horizontalDpi="300" verticalDpi="300" r:id="rId1"/>
  <headerFooter alignWithMargins="0">
    <oddHeader>&amp;L&amp;D</oddHeader>
    <oddFooter>&amp;LREGISS16.XLS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91"/>
  <sheetViews>
    <sheetView showGridLines="0" zoomScale="80" zoomScaleNormal="8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52.42578125" style="11" customWidth="1"/>
    <col min="11" max="12" width="10" style="11" customWidth="1"/>
    <col min="13" max="13" width="13.85546875" style="11" customWidth="1"/>
    <col min="14" max="14" width="2.28515625" style="11" customWidth="1"/>
    <col min="15" max="16384" width="12.5703125" style="11"/>
  </cols>
  <sheetData>
    <row r="1" spans="1:14" x14ac:dyDescent="0.25">
      <c r="L1" s="12" t="s">
        <v>15</v>
      </c>
    </row>
    <row r="3" spans="1:14" ht="30.75" x14ac:dyDescent="0.45">
      <c r="A3" s="13" t="s">
        <v>0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</row>
    <row r="4" spans="1:14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</row>
    <row r="5" spans="1:14" ht="30.75" x14ac:dyDescent="0.45">
      <c r="A5" s="13" t="s">
        <v>16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</row>
    <row r="6" spans="1:14" x14ac:dyDescent="0.25">
      <c r="L6" s="12" t="s">
        <v>3</v>
      </c>
    </row>
    <row r="8" spans="1:14" x14ac:dyDescent="0.25">
      <c r="A8" s="15" t="s">
        <v>17</v>
      </c>
      <c r="B8" s="16"/>
      <c r="C8" s="17" t="s">
        <v>18</v>
      </c>
      <c r="D8" s="18"/>
      <c r="E8" s="19"/>
      <c r="F8" s="20" t="s">
        <v>19</v>
      </c>
      <c r="G8" s="20" t="s">
        <v>20</v>
      </c>
      <c r="H8" s="20" t="s">
        <v>21</v>
      </c>
      <c r="I8" s="20" t="s">
        <v>22</v>
      </c>
      <c r="J8" s="20" t="s">
        <v>23</v>
      </c>
      <c r="K8" s="20" t="s">
        <v>5</v>
      </c>
      <c r="L8" s="20" t="s">
        <v>24</v>
      </c>
      <c r="M8" s="20" t="s">
        <v>25</v>
      </c>
    </row>
    <row r="9" spans="1:14" ht="16.5" thickBot="1" x14ac:dyDescent="0.3">
      <c r="A9" s="21"/>
      <c r="B9" s="22"/>
      <c r="C9" s="23" t="s">
        <v>26</v>
      </c>
      <c r="D9" s="23" t="s">
        <v>27</v>
      </c>
      <c r="E9" s="24" t="s">
        <v>28</v>
      </c>
      <c r="F9" s="22"/>
      <c r="G9" s="22"/>
      <c r="H9" s="24" t="s">
        <v>29</v>
      </c>
      <c r="I9" s="25" t="s">
        <v>30</v>
      </c>
      <c r="J9" s="22"/>
      <c r="K9" s="24" t="s">
        <v>10</v>
      </c>
      <c r="L9" s="24" t="s">
        <v>11</v>
      </c>
      <c r="M9" s="24" t="s">
        <v>10</v>
      </c>
    </row>
    <row r="10" spans="1:14" ht="16.5" thickTop="1" x14ac:dyDescent="0.25">
      <c r="A10" s="26">
        <v>1</v>
      </c>
      <c r="B10" s="27" t="s">
        <v>30</v>
      </c>
      <c r="C10" s="27"/>
      <c r="D10" s="28">
        <v>1183</v>
      </c>
      <c r="E10" s="29"/>
      <c r="F10" s="30">
        <v>0.04</v>
      </c>
      <c r="G10" s="27" t="s">
        <v>510</v>
      </c>
      <c r="H10" s="34">
        <v>1961</v>
      </c>
      <c r="I10" s="31">
        <v>1</v>
      </c>
      <c r="J10" s="29"/>
      <c r="K10" s="32">
        <f t="shared" ref="K10:K73" si="0">IF(F10*I10&gt;0,F10*I10," ")</f>
        <v>0.04</v>
      </c>
      <c r="L10" s="33">
        <v>0.1</v>
      </c>
      <c r="M10" s="33">
        <v>0.25</v>
      </c>
    </row>
    <row r="11" spans="1:14" x14ac:dyDescent="0.25">
      <c r="A11" s="26">
        <f t="shared" ref="A11:A74" si="1">A10+1</f>
        <v>2</v>
      </c>
      <c r="B11" s="29"/>
      <c r="C11" s="27"/>
      <c r="D11" s="28">
        <f>D10+1</f>
        <v>1184</v>
      </c>
      <c r="E11" s="29"/>
      <c r="F11" s="30">
        <v>0.04</v>
      </c>
      <c r="G11" s="27" t="s">
        <v>511</v>
      </c>
      <c r="H11" s="34">
        <v>1961</v>
      </c>
      <c r="I11" s="31">
        <v>1</v>
      </c>
      <c r="J11" s="29"/>
      <c r="K11" s="32">
        <f t="shared" si="0"/>
        <v>0.04</v>
      </c>
      <c r="L11" s="33">
        <v>0.1</v>
      </c>
      <c r="M11" s="33">
        <v>0.25</v>
      </c>
    </row>
    <row r="12" spans="1:14" x14ac:dyDescent="0.25">
      <c r="A12" s="26">
        <f t="shared" si="1"/>
        <v>3</v>
      </c>
      <c r="B12" s="29"/>
      <c r="C12" s="27"/>
      <c r="D12" s="28">
        <f t="shared" ref="D12:D75" si="2">D11+1</f>
        <v>1185</v>
      </c>
      <c r="E12" s="29"/>
      <c r="F12" s="30">
        <v>0.04</v>
      </c>
      <c r="G12" s="27" t="s">
        <v>512</v>
      </c>
      <c r="H12" s="34">
        <v>1961</v>
      </c>
      <c r="I12" s="31">
        <v>1</v>
      </c>
      <c r="J12" s="29"/>
      <c r="K12" s="32">
        <f t="shared" si="0"/>
        <v>0.04</v>
      </c>
      <c r="L12" s="33">
        <v>0.1</v>
      </c>
      <c r="M12" s="33">
        <v>0.25</v>
      </c>
    </row>
    <row r="13" spans="1:14" x14ac:dyDescent="0.25">
      <c r="A13" s="26">
        <f t="shared" si="1"/>
        <v>4</v>
      </c>
      <c r="B13" s="29"/>
      <c r="C13" s="27"/>
      <c r="D13" s="28">
        <f t="shared" si="2"/>
        <v>1186</v>
      </c>
      <c r="E13" s="29"/>
      <c r="F13" s="30">
        <v>0.04</v>
      </c>
      <c r="G13" s="27" t="s">
        <v>513</v>
      </c>
      <c r="H13" s="34">
        <v>1961</v>
      </c>
      <c r="I13" s="31">
        <v>1</v>
      </c>
      <c r="J13" s="29"/>
      <c r="K13" s="32">
        <f t="shared" si="0"/>
        <v>0.04</v>
      </c>
      <c r="L13" s="33">
        <v>0.1</v>
      </c>
      <c r="M13" s="33">
        <v>0.25</v>
      </c>
    </row>
    <row r="14" spans="1:14" x14ac:dyDescent="0.25">
      <c r="A14" s="26">
        <f t="shared" si="1"/>
        <v>5</v>
      </c>
      <c r="B14" s="29"/>
      <c r="C14" s="27"/>
      <c r="D14" s="28">
        <f t="shared" si="2"/>
        <v>1187</v>
      </c>
      <c r="E14" s="29"/>
      <c r="F14" s="30">
        <v>0.04</v>
      </c>
      <c r="G14" s="27" t="s">
        <v>514</v>
      </c>
      <c r="H14" s="34">
        <v>1961</v>
      </c>
      <c r="I14" s="31">
        <v>1</v>
      </c>
      <c r="J14" s="29"/>
      <c r="K14" s="32">
        <f t="shared" si="0"/>
        <v>0.04</v>
      </c>
      <c r="L14" s="33">
        <v>0.1</v>
      </c>
      <c r="M14" s="33">
        <v>0.25</v>
      </c>
    </row>
    <row r="15" spans="1:14" x14ac:dyDescent="0.25">
      <c r="A15" s="26">
        <f t="shared" si="1"/>
        <v>6</v>
      </c>
      <c r="B15" s="29"/>
      <c r="C15" s="27"/>
      <c r="D15" s="28">
        <f t="shared" si="2"/>
        <v>1188</v>
      </c>
      <c r="E15" s="29"/>
      <c r="F15" s="30">
        <v>0.04</v>
      </c>
      <c r="G15" s="27" t="s">
        <v>515</v>
      </c>
      <c r="H15" s="34">
        <v>1961</v>
      </c>
      <c r="I15" s="31">
        <v>1</v>
      </c>
      <c r="J15" s="29"/>
      <c r="K15" s="32">
        <f t="shared" si="0"/>
        <v>0.04</v>
      </c>
      <c r="L15" s="33">
        <v>0.1</v>
      </c>
      <c r="M15" s="33">
        <v>0.25</v>
      </c>
    </row>
    <row r="16" spans="1:14" x14ac:dyDescent="0.25">
      <c r="A16" s="26">
        <f t="shared" si="1"/>
        <v>7</v>
      </c>
      <c r="B16" s="29"/>
      <c r="C16" s="27"/>
      <c r="D16" s="28">
        <f t="shared" si="2"/>
        <v>1189</v>
      </c>
      <c r="E16" s="29"/>
      <c r="F16" s="30">
        <v>0.04</v>
      </c>
      <c r="G16" s="27" t="s">
        <v>516</v>
      </c>
      <c r="H16" s="34">
        <v>1961</v>
      </c>
      <c r="I16" s="31">
        <v>1</v>
      </c>
      <c r="J16" s="29"/>
      <c r="K16" s="32">
        <f t="shared" si="0"/>
        <v>0.04</v>
      </c>
      <c r="L16" s="33">
        <v>0.1</v>
      </c>
      <c r="M16" s="33">
        <v>0.25</v>
      </c>
    </row>
    <row r="17" spans="1:13" x14ac:dyDescent="0.25">
      <c r="A17" s="26">
        <f t="shared" si="1"/>
        <v>8</v>
      </c>
      <c r="B17" s="29"/>
      <c r="C17" s="27"/>
      <c r="D17" s="28">
        <f t="shared" si="2"/>
        <v>1190</v>
      </c>
      <c r="E17" s="29"/>
      <c r="F17" s="30">
        <v>0.04</v>
      </c>
      <c r="G17" s="27" t="s">
        <v>517</v>
      </c>
      <c r="H17" s="34">
        <v>1961</v>
      </c>
      <c r="I17" s="31">
        <v>1</v>
      </c>
      <c r="J17" s="29"/>
      <c r="K17" s="32">
        <f t="shared" si="0"/>
        <v>0.04</v>
      </c>
      <c r="L17" s="33">
        <v>0.1</v>
      </c>
      <c r="M17" s="33">
        <v>0.25</v>
      </c>
    </row>
    <row r="18" spans="1:13" x14ac:dyDescent="0.25">
      <c r="A18" s="26">
        <f t="shared" si="1"/>
        <v>9</v>
      </c>
      <c r="B18" s="29"/>
      <c r="C18" s="27"/>
      <c r="D18" s="28">
        <f t="shared" si="2"/>
        <v>1191</v>
      </c>
      <c r="E18" s="29"/>
      <c r="F18" s="30">
        <v>0.04</v>
      </c>
      <c r="G18" s="27" t="s">
        <v>518</v>
      </c>
      <c r="H18" s="34">
        <v>1962</v>
      </c>
      <c r="I18" s="31">
        <v>1</v>
      </c>
      <c r="J18" s="29"/>
      <c r="K18" s="32">
        <f t="shared" si="0"/>
        <v>0.04</v>
      </c>
      <c r="L18" s="33">
        <v>0.1</v>
      </c>
      <c r="M18" s="33">
        <v>0.25</v>
      </c>
    </row>
    <row r="19" spans="1:13" x14ac:dyDescent="0.25">
      <c r="A19" s="26">
        <f t="shared" si="1"/>
        <v>10</v>
      </c>
      <c r="B19" s="29"/>
      <c r="C19" s="27"/>
      <c r="D19" s="28">
        <f t="shared" si="2"/>
        <v>1192</v>
      </c>
      <c r="E19" s="29"/>
      <c r="F19" s="30">
        <v>0.04</v>
      </c>
      <c r="G19" s="27" t="s">
        <v>519</v>
      </c>
      <c r="H19" s="34">
        <v>1962</v>
      </c>
      <c r="I19" s="31">
        <v>1</v>
      </c>
      <c r="J19" s="29"/>
      <c r="K19" s="32">
        <f t="shared" si="0"/>
        <v>0.04</v>
      </c>
      <c r="L19" s="33">
        <v>0.1</v>
      </c>
      <c r="M19" s="33">
        <v>0.25</v>
      </c>
    </row>
    <row r="20" spans="1:13" x14ac:dyDescent="0.25">
      <c r="A20" s="26">
        <f t="shared" si="1"/>
        <v>11</v>
      </c>
      <c r="B20" s="29"/>
      <c r="C20" s="27"/>
      <c r="D20" s="28">
        <f t="shared" si="2"/>
        <v>1193</v>
      </c>
      <c r="E20" s="29"/>
      <c r="F20" s="30">
        <v>0.04</v>
      </c>
      <c r="G20" s="27" t="s">
        <v>520</v>
      </c>
      <c r="H20" s="34">
        <v>1962</v>
      </c>
      <c r="I20" s="31">
        <v>1</v>
      </c>
      <c r="J20" s="29"/>
      <c r="K20" s="32">
        <f t="shared" si="0"/>
        <v>0.04</v>
      </c>
      <c r="L20" s="33">
        <v>0.1</v>
      </c>
      <c r="M20" s="33">
        <v>0.25</v>
      </c>
    </row>
    <row r="21" spans="1:13" x14ac:dyDescent="0.25">
      <c r="A21" s="26">
        <f t="shared" si="1"/>
        <v>12</v>
      </c>
      <c r="B21" s="29"/>
      <c r="C21" s="27"/>
      <c r="D21" s="28">
        <f t="shared" si="2"/>
        <v>1194</v>
      </c>
      <c r="E21" s="29"/>
      <c r="F21" s="30">
        <v>0.04</v>
      </c>
      <c r="G21" s="27" t="s">
        <v>521</v>
      </c>
      <c r="H21" s="34">
        <v>1962</v>
      </c>
      <c r="I21" s="31">
        <v>1</v>
      </c>
      <c r="J21" s="29"/>
      <c r="K21" s="32">
        <f t="shared" si="0"/>
        <v>0.04</v>
      </c>
      <c r="L21" s="33">
        <v>0.1</v>
      </c>
      <c r="M21" s="33">
        <v>0.25</v>
      </c>
    </row>
    <row r="22" spans="1:13" x14ac:dyDescent="0.25">
      <c r="A22" s="26">
        <f t="shared" si="1"/>
        <v>13</v>
      </c>
      <c r="B22" s="29"/>
      <c r="C22" s="27"/>
      <c r="D22" s="28">
        <f t="shared" si="2"/>
        <v>1195</v>
      </c>
      <c r="E22" s="29"/>
      <c r="F22" s="30">
        <v>0.04</v>
      </c>
      <c r="G22" s="27" t="s">
        <v>522</v>
      </c>
      <c r="H22" s="34">
        <v>1962</v>
      </c>
      <c r="I22" s="31">
        <v>1</v>
      </c>
      <c r="J22" s="29"/>
      <c r="K22" s="32">
        <f t="shared" si="0"/>
        <v>0.04</v>
      </c>
      <c r="L22" s="33">
        <v>0.1</v>
      </c>
      <c r="M22" s="33">
        <v>0.25</v>
      </c>
    </row>
    <row r="23" spans="1:13" x14ac:dyDescent="0.25">
      <c r="A23" s="26">
        <f t="shared" si="1"/>
        <v>14</v>
      </c>
      <c r="B23" s="29"/>
      <c r="C23" s="27"/>
      <c r="D23" s="28">
        <f t="shared" si="2"/>
        <v>1196</v>
      </c>
      <c r="E23" s="29"/>
      <c r="F23" s="30">
        <v>0.04</v>
      </c>
      <c r="G23" s="27" t="s">
        <v>523</v>
      </c>
      <c r="H23" s="34">
        <v>1962</v>
      </c>
      <c r="I23" s="31">
        <v>1</v>
      </c>
      <c r="J23" s="29"/>
      <c r="K23" s="32">
        <f t="shared" si="0"/>
        <v>0.04</v>
      </c>
      <c r="L23" s="33">
        <v>0.1</v>
      </c>
      <c r="M23" s="33">
        <v>0.25</v>
      </c>
    </row>
    <row r="24" spans="1:13" x14ac:dyDescent="0.25">
      <c r="A24" s="26">
        <f t="shared" si="1"/>
        <v>15</v>
      </c>
      <c r="B24" s="29"/>
      <c r="C24" s="27"/>
      <c r="D24" s="28">
        <f t="shared" si="2"/>
        <v>1197</v>
      </c>
      <c r="E24" s="29"/>
      <c r="F24" s="30">
        <v>0.04</v>
      </c>
      <c r="G24" s="27" t="s">
        <v>524</v>
      </c>
      <c r="H24" s="34">
        <v>1962</v>
      </c>
      <c r="I24" s="31">
        <v>1</v>
      </c>
      <c r="J24" s="29"/>
      <c r="K24" s="32">
        <f t="shared" si="0"/>
        <v>0.04</v>
      </c>
      <c r="L24" s="33">
        <v>0.1</v>
      </c>
      <c r="M24" s="33">
        <v>0.25</v>
      </c>
    </row>
    <row r="25" spans="1:13" x14ac:dyDescent="0.25">
      <c r="A25" s="26">
        <f t="shared" si="1"/>
        <v>16</v>
      </c>
      <c r="B25" s="29"/>
      <c r="C25" s="27"/>
      <c r="D25" s="28">
        <f t="shared" si="2"/>
        <v>1198</v>
      </c>
      <c r="E25" s="29"/>
      <c r="F25" s="30">
        <v>0.04</v>
      </c>
      <c r="G25" s="80" t="s">
        <v>525</v>
      </c>
      <c r="H25" s="34">
        <v>1962</v>
      </c>
      <c r="I25" s="31">
        <v>1</v>
      </c>
      <c r="J25" s="29"/>
      <c r="K25" s="32">
        <f t="shared" si="0"/>
        <v>0.04</v>
      </c>
      <c r="L25" s="33">
        <v>0.1</v>
      </c>
      <c r="M25" s="33">
        <v>0.25</v>
      </c>
    </row>
    <row r="26" spans="1:13" x14ac:dyDescent="0.25">
      <c r="A26" s="26">
        <f t="shared" si="1"/>
        <v>17</v>
      </c>
      <c r="B26" s="29"/>
      <c r="C26" s="27"/>
      <c r="D26" s="28">
        <f t="shared" si="2"/>
        <v>1199</v>
      </c>
      <c r="E26" s="29"/>
      <c r="F26" s="30">
        <v>0.04</v>
      </c>
      <c r="G26" s="27" t="s">
        <v>526</v>
      </c>
      <c r="H26" s="34">
        <v>1962</v>
      </c>
      <c r="I26" s="31">
        <v>1</v>
      </c>
      <c r="J26" s="29"/>
      <c r="K26" s="32">
        <f t="shared" si="0"/>
        <v>0.04</v>
      </c>
      <c r="L26" s="33">
        <v>0.1</v>
      </c>
      <c r="M26" s="33">
        <v>0.25</v>
      </c>
    </row>
    <row r="27" spans="1:13" x14ac:dyDescent="0.25">
      <c r="A27" s="26">
        <f t="shared" si="1"/>
        <v>18</v>
      </c>
      <c r="B27" s="29"/>
      <c r="C27" s="27"/>
      <c r="D27" s="28">
        <f t="shared" si="2"/>
        <v>1200</v>
      </c>
      <c r="E27" s="29"/>
      <c r="F27" s="30">
        <v>0.04</v>
      </c>
      <c r="G27" s="27" t="s">
        <v>527</v>
      </c>
      <c r="H27" s="34">
        <v>1962</v>
      </c>
      <c r="I27" s="31">
        <v>1</v>
      </c>
      <c r="J27" s="29"/>
      <c r="K27" s="32">
        <f t="shared" si="0"/>
        <v>0.04</v>
      </c>
      <c r="L27" s="33">
        <v>0.1</v>
      </c>
      <c r="M27" s="33">
        <v>0.25</v>
      </c>
    </row>
    <row r="28" spans="1:13" x14ac:dyDescent="0.25">
      <c r="A28" s="26">
        <f t="shared" si="1"/>
        <v>19</v>
      </c>
      <c r="B28" s="29"/>
      <c r="C28" s="27"/>
      <c r="D28" s="28">
        <f t="shared" si="2"/>
        <v>1201</v>
      </c>
      <c r="E28" s="29"/>
      <c r="F28" s="30">
        <v>0.04</v>
      </c>
      <c r="G28" s="27" t="s">
        <v>528</v>
      </c>
      <c r="H28" s="34">
        <v>1962</v>
      </c>
      <c r="I28" s="31">
        <v>1</v>
      </c>
      <c r="J28" s="29"/>
      <c r="K28" s="32">
        <f t="shared" si="0"/>
        <v>0.04</v>
      </c>
      <c r="L28" s="33">
        <v>0.1</v>
      </c>
      <c r="M28" s="33">
        <v>0.25</v>
      </c>
    </row>
    <row r="29" spans="1:13" x14ac:dyDescent="0.25">
      <c r="A29" s="26">
        <f t="shared" si="1"/>
        <v>20</v>
      </c>
      <c r="B29" s="29"/>
      <c r="C29" s="27"/>
      <c r="D29" s="28">
        <f t="shared" si="2"/>
        <v>1202</v>
      </c>
      <c r="E29" s="29"/>
      <c r="F29" s="30">
        <v>0.04</v>
      </c>
      <c r="G29" s="27" t="s">
        <v>529</v>
      </c>
      <c r="H29" s="34">
        <v>1962</v>
      </c>
      <c r="I29" s="31">
        <v>1</v>
      </c>
      <c r="J29" s="29"/>
      <c r="K29" s="32">
        <f t="shared" si="0"/>
        <v>0.04</v>
      </c>
      <c r="L29" s="33">
        <v>0.1</v>
      </c>
      <c r="M29" s="33">
        <v>0.25</v>
      </c>
    </row>
    <row r="30" spans="1:13" x14ac:dyDescent="0.25">
      <c r="A30" s="26">
        <f t="shared" si="1"/>
        <v>21</v>
      </c>
      <c r="B30" s="29"/>
      <c r="C30" s="27"/>
      <c r="D30" s="28">
        <f t="shared" si="2"/>
        <v>1203</v>
      </c>
      <c r="E30" s="29"/>
      <c r="F30" s="30">
        <v>0.04</v>
      </c>
      <c r="G30" s="27" t="s">
        <v>530</v>
      </c>
      <c r="H30" s="34">
        <v>1962</v>
      </c>
      <c r="I30" s="31">
        <v>1</v>
      </c>
      <c r="J30" s="29"/>
      <c r="K30" s="32">
        <f t="shared" si="0"/>
        <v>0.04</v>
      </c>
      <c r="L30" s="33">
        <v>0.1</v>
      </c>
      <c r="M30" s="33">
        <v>0.25</v>
      </c>
    </row>
    <row r="31" spans="1:13" x14ac:dyDescent="0.25">
      <c r="A31" s="26">
        <f t="shared" si="1"/>
        <v>22</v>
      </c>
      <c r="B31" s="29"/>
      <c r="C31" s="27"/>
      <c r="D31" s="28">
        <f t="shared" si="2"/>
        <v>1204</v>
      </c>
      <c r="E31" s="29"/>
      <c r="F31" s="30">
        <v>0.04</v>
      </c>
      <c r="G31" s="80" t="s">
        <v>531</v>
      </c>
      <c r="H31" s="34">
        <v>1962</v>
      </c>
      <c r="I31" s="31">
        <v>1</v>
      </c>
      <c r="J31" s="29"/>
      <c r="K31" s="32">
        <f t="shared" si="0"/>
        <v>0.04</v>
      </c>
      <c r="L31" s="33">
        <v>0.1</v>
      </c>
      <c r="M31" s="33">
        <v>0.25</v>
      </c>
    </row>
    <row r="32" spans="1:13" x14ac:dyDescent="0.25">
      <c r="A32" s="26">
        <f t="shared" si="1"/>
        <v>23</v>
      </c>
      <c r="B32" s="29"/>
      <c r="C32" s="27"/>
      <c r="D32" s="28">
        <f t="shared" si="2"/>
        <v>1205</v>
      </c>
      <c r="E32" s="29"/>
      <c r="F32" s="30">
        <v>0.04</v>
      </c>
      <c r="G32" s="27" t="s">
        <v>532</v>
      </c>
      <c r="H32" s="34">
        <v>1962</v>
      </c>
      <c r="I32" s="31">
        <v>1</v>
      </c>
      <c r="J32" s="29"/>
      <c r="K32" s="32">
        <f t="shared" si="0"/>
        <v>0.04</v>
      </c>
      <c r="L32" s="33">
        <v>0.1</v>
      </c>
      <c r="M32" s="33">
        <v>0.25</v>
      </c>
    </row>
    <row r="33" spans="1:13" x14ac:dyDescent="0.25">
      <c r="A33" s="26">
        <f t="shared" si="1"/>
        <v>24</v>
      </c>
      <c r="B33" s="29"/>
      <c r="C33" s="27"/>
      <c r="D33" s="28">
        <f t="shared" si="2"/>
        <v>1206</v>
      </c>
      <c r="E33" s="29"/>
      <c r="F33" s="30">
        <v>0.04</v>
      </c>
      <c r="G33" s="27" t="s">
        <v>533</v>
      </c>
      <c r="H33" s="34">
        <v>1962</v>
      </c>
      <c r="I33" s="31">
        <v>1</v>
      </c>
      <c r="J33" s="29"/>
      <c r="K33" s="32">
        <f t="shared" si="0"/>
        <v>0.04</v>
      </c>
      <c r="L33" s="33">
        <v>0.1</v>
      </c>
      <c r="M33" s="33">
        <v>0.25</v>
      </c>
    </row>
    <row r="34" spans="1:13" x14ac:dyDescent="0.25">
      <c r="A34" s="26">
        <f t="shared" si="1"/>
        <v>25</v>
      </c>
      <c r="B34" s="29"/>
      <c r="C34" s="27"/>
      <c r="D34" s="28">
        <f t="shared" si="2"/>
        <v>1207</v>
      </c>
      <c r="E34" s="29"/>
      <c r="F34" s="30">
        <v>0.04</v>
      </c>
      <c r="G34" s="27" t="s">
        <v>534</v>
      </c>
      <c r="H34" s="34">
        <v>1962</v>
      </c>
      <c r="I34" s="31">
        <v>1</v>
      </c>
      <c r="J34" s="29"/>
      <c r="K34" s="32">
        <f t="shared" si="0"/>
        <v>0.04</v>
      </c>
      <c r="L34" s="33">
        <v>0.1</v>
      </c>
      <c r="M34" s="33">
        <v>0.25</v>
      </c>
    </row>
    <row r="35" spans="1:13" x14ac:dyDescent="0.25">
      <c r="A35" s="26">
        <f t="shared" si="1"/>
        <v>26</v>
      </c>
      <c r="B35" s="29"/>
      <c r="C35" s="27"/>
      <c r="D35" s="28">
        <f t="shared" si="2"/>
        <v>1208</v>
      </c>
      <c r="E35" s="29"/>
      <c r="F35" s="30">
        <v>0.05</v>
      </c>
      <c r="G35" s="27" t="s">
        <v>535</v>
      </c>
      <c r="H35" s="34">
        <v>1963</v>
      </c>
      <c r="I35" s="31">
        <v>1</v>
      </c>
      <c r="J35" s="29"/>
      <c r="K35" s="32">
        <f t="shared" si="0"/>
        <v>0.05</v>
      </c>
      <c r="L35" s="33">
        <v>0.1</v>
      </c>
      <c r="M35" s="33">
        <v>0.25</v>
      </c>
    </row>
    <row r="36" spans="1:13" x14ac:dyDescent="0.25">
      <c r="A36" s="26">
        <f t="shared" si="1"/>
        <v>27</v>
      </c>
      <c r="B36" s="29"/>
      <c r="C36" s="27"/>
      <c r="D36" s="28">
        <f t="shared" si="2"/>
        <v>1209</v>
      </c>
      <c r="E36" s="29"/>
      <c r="F36" s="30">
        <v>0.01</v>
      </c>
      <c r="G36" s="27" t="s">
        <v>536</v>
      </c>
      <c r="H36" s="34">
        <v>1963</v>
      </c>
      <c r="I36" s="31">
        <v>1</v>
      </c>
      <c r="J36" s="29"/>
      <c r="K36" s="32">
        <f t="shared" si="0"/>
        <v>0.01</v>
      </c>
      <c r="L36" s="33">
        <v>0.1</v>
      </c>
      <c r="M36" s="33">
        <v>0.25</v>
      </c>
    </row>
    <row r="37" spans="1:13" x14ac:dyDescent="0.25">
      <c r="A37" s="26">
        <f t="shared" si="1"/>
        <v>28</v>
      </c>
      <c r="B37" s="29"/>
      <c r="C37" s="27"/>
      <c r="D37" s="28">
        <v>1213</v>
      </c>
      <c r="E37" s="29"/>
      <c r="F37" s="30">
        <v>0.05</v>
      </c>
      <c r="G37" s="27" t="s">
        <v>537</v>
      </c>
      <c r="H37" s="34">
        <v>1962</v>
      </c>
      <c r="I37" s="31">
        <v>1</v>
      </c>
      <c r="J37" s="29"/>
      <c r="K37" s="32">
        <f t="shared" si="0"/>
        <v>0.05</v>
      </c>
      <c r="L37" s="33">
        <v>0.1</v>
      </c>
      <c r="M37" s="33">
        <v>0.25</v>
      </c>
    </row>
    <row r="38" spans="1:13" x14ac:dyDescent="0.25">
      <c r="A38" s="26">
        <f t="shared" si="1"/>
        <v>29</v>
      </c>
      <c r="B38" s="29"/>
      <c r="C38" s="27"/>
      <c r="D38" s="28">
        <v>1225</v>
      </c>
      <c r="E38" s="29"/>
      <c r="F38" s="30">
        <v>0.01</v>
      </c>
      <c r="G38" s="80" t="s">
        <v>538</v>
      </c>
      <c r="H38" s="34">
        <v>1963</v>
      </c>
      <c r="I38" s="31">
        <v>1</v>
      </c>
      <c r="J38" s="29" t="s">
        <v>539</v>
      </c>
      <c r="K38" s="32">
        <f t="shared" si="0"/>
        <v>0.01</v>
      </c>
      <c r="L38" s="33">
        <v>0.1</v>
      </c>
      <c r="M38" s="33">
        <v>0.4</v>
      </c>
    </row>
    <row r="39" spans="1:13" x14ac:dyDescent="0.25">
      <c r="A39" s="26">
        <f t="shared" si="1"/>
        <v>30</v>
      </c>
      <c r="B39" s="29"/>
      <c r="C39" s="27"/>
      <c r="D39" s="28">
        <v>1229</v>
      </c>
      <c r="E39" s="29" t="s">
        <v>69</v>
      </c>
      <c r="F39" s="30">
        <v>0.05</v>
      </c>
      <c r="G39" s="80" t="s">
        <v>540</v>
      </c>
      <c r="H39" s="34">
        <v>1962</v>
      </c>
      <c r="I39" s="31">
        <v>1</v>
      </c>
      <c r="J39" s="29" t="s">
        <v>541</v>
      </c>
      <c r="K39" s="32">
        <f t="shared" si="0"/>
        <v>0.05</v>
      </c>
      <c r="L39" s="33">
        <v>1</v>
      </c>
      <c r="M39" s="32">
        <v>2.5</v>
      </c>
    </row>
    <row r="40" spans="1:13" x14ac:dyDescent="0.25">
      <c r="A40" s="26">
        <f t="shared" si="1"/>
        <v>31</v>
      </c>
      <c r="B40" s="29"/>
      <c r="C40" s="27"/>
      <c r="D40" s="28">
        <f t="shared" si="2"/>
        <v>1230</v>
      </c>
      <c r="E40" s="29"/>
      <c r="F40" s="30">
        <v>0.05</v>
      </c>
      <c r="G40" s="27" t="s">
        <v>542</v>
      </c>
      <c r="H40" s="34">
        <v>1963</v>
      </c>
      <c r="I40" s="31">
        <v>1</v>
      </c>
      <c r="J40" s="29"/>
      <c r="K40" s="32">
        <f t="shared" si="0"/>
        <v>0.05</v>
      </c>
      <c r="L40" s="33">
        <v>0.1</v>
      </c>
      <c r="M40" s="33">
        <v>0.25</v>
      </c>
    </row>
    <row r="41" spans="1:13" x14ac:dyDescent="0.25">
      <c r="A41" s="26">
        <f t="shared" si="1"/>
        <v>32</v>
      </c>
      <c r="B41" s="29"/>
      <c r="C41" s="27"/>
      <c r="D41" s="28">
        <f t="shared" si="2"/>
        <v>1231</v>
      </c>
      <c r="E41" s="29"/>
      <c r="F41" s="30">
        <v>0.05</v>
      </c>
      <c r="G41" s="27" t="s">
        <v>543</v>
      </c>
      <c r="H41" s="34">
        <v>1963</v>
      </c>
      <c r="I41" s="31">
        <v>1</v>
      </c>
      <c r="J41" s="29"/>
      <c r="K41" s="32">
        <f t="shared" si="0"/>
        <v>0.05</v>
      </c>
      <c r="L41" s="33">
        <v>0.1</v>
      </c>
      <c r="M41" s="33">
        <v>0.25</v>
      </c>
    </row>
    <row r="42" spans="1:13" x14ac:dyDescent="0.25">
      <c r="A42" s="26">
        <f t="shared" si="1"/>
        <v>33</v>
      </c>
      <c r="B42" s="29"/>
      <c r="C42" s="27"/>
      <c r="D42" s="28">
        <f t="shared" si="2"/>
        <v>1232</v>
      </c>
      <c r="E42" s="29"/>
      <c r="F42" s="30">
        <v>0.05</v>
      </c>
      <c r="G42" s="27" t="s">
        <v>544</v>
      </c>
      <c r="H42" s="34">
        <v>1963</v>
      </c>
      <c r="I42" s="31">
        <v>1</v>
      </c>
      <c r="J42" s="29"/>
      <c r="K42" s="32">
        <f t="shared" si="0"/>
        <v>0.05</v>
      </c>
      <c r="L42" s="33">
        <v>0.1</v>
      </c>
      <c r="M42" s="33">
        <v>0.25</v>
      </c>
    </row>
    <row r="43" spans="1:13" x14ac:dyDescent="0.25">
      <c r="A43" s="26">
        <f t="shared" si="1"/>
        <v>34</v>
      </c>
      <c r="B43" s="29"/>
      <c r="C43" s="27"/>
      <c r="D43" s="28">
        <f t="shared" si="2"/>
        <v>1233</v>
      </c>
      <c r="E43" s="29"/>
      <c r="F43" s="30">
        <v>0.05</v>
      </c>
      <c r="G43" s="80" t="s">
        <v>545</v>
      </c>
      <c r="H43" s="34">
        <v>1963</v>
      </c>
      <c r="I43" s="31">
        <v>1</v>
      </c>
      <c r="J43" s="29"/>
      <c r="K43" s="32">
        <f t="shared" si="0"/>
        <v>0.05</v>
      </c>
      <c r="L43" s="33">
        <v>0.1</v>
      </c>
      <c r="M43" s="33">
        <v>0.25</v>
      </c>
    </row>
    <row r="44" spans="1:13" x14ac:dyDescent="0.25">
      <c r="A44" s="26">
        <f t="shared" si="1"/>
        <v>35</v>
      </c>
      <c r="B44" s="29"/>
      <c r="C44" s="27"/>
      <c r="D44" s="28">
        <f t="shared" si="2"/>
        <v>1234</v>
      </c>
      <c r="E44" s="29"/>
      <c r="F44" s="30">
        <v>0.05</v>
      </c>
      <c r="G44" s="27" t="s">
        <v>546</v>
      </c>
      <c r="H44" s="34">
        <v>1963</v>
      </c>
      <c r="I44" s="31">
        <v>1</v>
      </c>
      <c r="J44" s="29"/>
      <c r="K44" s="32">
        <f t="shared" si="0"/>
        <v>0.05</v>
      </c>
      <c r="L44" s="33">
        <v>0.1</v>
      </c>
      <c r="M44" s="33">
        <v>0.25</v>
      </c>
    </row>
    <row r="45" spans="1:13" x14ac:dyDescent="0.25">
      <c r="A45" s="26">
        <f t="shared" si="1"/>
        <v>36</v>
      </c>
      <c r="B45" s="29"/>
      <c r="C45" s="27"/>
      <c r="D45" s="28">
        <f t="shared" si="2"/>
        <v>1235</v>
      </c>
      <c r="E45" s="29"/>
      <c r="F45" s="30">
        <v>0.05</v>
      </c>
      <c r="G45" s="27" t="s">
        <v>547</v>
      </c>
      <c r="H45" s="34">
        <v>1963</v>
      </c>
      <c r="I45" s="31">
        <v>1</v>
      </c>
      <c r="J45" s="29"/>
      <c r="K45" s="32">
        <f t="shared" si="0"/>
        <v>0.05</v>
      </c>
      <c r="L45" s="33">
        <v>0.1</v>
      </c>
      <c r="M45" s="33">
        <v>0.25</v>
      </c>
    </row>
    <row r="46" spans="1:13" x14ac:dyDescent="0.25">
      <c r="A46" s="26">
        <f t="shared" si="1"/>
        <v>37</v>
      </c>
      <c r="B46" s="29"/>
      <c r="C46" s="27"/>
      <c r="D46" s="28">
        <f t="shared" si="2"/>
        <v>1236</v>
      </c>
      <c r="E46" s="29"/>
      <c r="F46" s="30">
        <v>0.05</v>
      </c>
      <c r="G46" s="27" t="s">
        <v>548</v>
      </c>
      <c r="H46" s="34">
        <v>1963</v>
      </c>
      <c r="I46" s="31">
        <v>1</v>
      </c>
      <c r="J46" s="29"/>
      <c r="K46" s="32">
        <f t="shared" si="0"/>
        <v>0.05</v>
      </c>
      <c r="L46" s="33">
        <v>0.1</v>
      </c>
      <c r="M46" s="33">
        <v>0.25</v>
      </c>
    </row>
    <row r="47" spans="1:13" x14ac:dyDescent="0.25">
      <c r="A47" s="26">
        <f t="shared" si="1"/>
        <v>38</v>
      </c>
      <c r="B47" s="29"/>
      <c r="C47" s="27"/>
      <c r="D47" s="28">
        <f t="shared" si="2"/>
        <v>1237</v>
      </c>
      <c r="E47" s="29"/>
      <c r="F47" s="30">
        <v>0.05</v>
      </c>
      <c r="G47" s="27" t="s">
        <v>549</v>
      </c>
      <c r="H47" s="34">
        <v>1963</v>
      </c>
      <c r="I47" s="31">
        <v>1</v>
      </c>
      <c r="J47" s="29"/>
      <c r="K47" s="32">
        <f t="shared" si="0"/>
        <v>0.05</v>
      </c>
      <c r="L47" s="33">
        <v>0.1</v>
      </c>
      <c r="M47" s="33">
        <v>0.25</v>
      </c>
    </row>
    <row r="48" spans="1:13" x14ac:dyDescent="0.25">
      <c r="A48" s="26">
        <f t="shared" si="1"/>
        <v>39</v>
      </c>
      <c r="B48" s="29"/>
      <c r="C48" s="27"/>
      <c r="D48" s="28">
        <f t="shared" si="2"/>
        <v>1238</v>
      </c>
      <c r="E48" s="29"/>
      <c r="F48" s="30">
        <v>0.05</v>
      </c>
      <c r="G48" s="27" t="s">
        <v>550</v>
      </c>
      <c r="H48" s="34">
        <v>1963</v>
      </c>
      <c r="I48" s="31">
        <v>1</v>
      </c>
      <c r="J48" s="29"/>
      <c r="K48" s="32">
        <f t="shared" si="0"/>
        <v>0.05</v>
      </c>
      <c r="L48" s="33">
        <v>0.1</v>
      </c>
      <c r="M48" s="33">
        <v>0.25</v>
      </c>
    </row>
    <row r="49" spans="1:13" x14ac:dyDescent="0.25">
      <c r="A49" s="26">
        <f t="shared" si="1"/>
        <v>40</v>
      </c>
      <c r="B49" s="29"/>
      <c r="C49" s="27"/>
      <c r="D49" s="28">
        <f t="shared" si="2"/>
        <v>1239</v>
      </c>
      <c r="E49" s="29"/>
      <c r="F49" s="30">
        <v>0.05</v>
      </c>
      <c r="G49" s="27" t="s">
        <v>169</v>
      </c>
      <c r="H49" s="34">
        <v>1963</v>
      </c>
      <c r="I49" s="31">
        <v>1</v>
      </c>
      <c r="J49" s="29"/>
      <c r="K49" s="32">
        <f t="shared" si="0"/>
        <v>0.05</v>
      </c>
      <c r="L49" s="33">
        <v>0.1</v>
      </c>
      <c r="M49" s="33">
        <v>0.25</v>
      </c>
    </row>
    <row r="50" spans="1:13" x14ac:dyDescent="0.25">
      <c r="A50" s="26">
        <f t="shared" si="1"/>
        <v>41</v>
      </c>
      <c r="B50" s="29"/>
      <c r="C50" s="27"/>
      <c r="D50" s="28">
        <f t="shared" si="2"/>
        <v>1240</v>
      </c>
      <c r="E50" s="29"/>
      <c r="F50" s="30">
        <v>0.05</v>
      </c>
      <c r="G50" s="27" t="s">
        <v>532</v>
      </c>
      <c r="H50" s="34">
        <v>1963</v>
      </c>
      <c r="I50" s="31">
        <v>1</v>
      </c>
      <c r="J50" s="29"/>
      <c r="K50" s="32">
        <f t="shared" si="0"/>
        <v>0.05</v>
      </c>
      <c r="L50" s="33">
        <v>0.1</v>
      </c>
      <c r="M50" s="33">
        <v>0.25</v>
      </c>
    </row>
    <row r="51" spans="1:13" x14ac:dyDescent="0.25">
      <c r="A51" s="26">
        <f t="shared" si="1"/>
        <v>42</v>
      </c>
      <c r="B51" s="29"/>
      <c r="C51" s="27"/>
      <c r="D51" s="28">
        <f t="shared" si="2"/>
        <v>1241</v>
      </c>
      <c r="E51" s="29"/>
      <c r="F51" s="30">
        <v>0.05</v>
      </c>
      <c r="G51" s="80" t="s">
        <v>551</v>
      </c>
      <c r="H51" s="34">
        <v>1963</v>
      </c>
      <c r="I51" s="31">
        <v>1</v>
      </c>
      <c r="J51" s="29"/>
      <c r="K51" s="32">
        <f t="shared" si="0"/>
        <v>0.05</v>
      </c>
      <c r="L51" s="33">
        <v>0.1</v>
      </c>
      <c r="M51" s="33">
        <v>0.25</v>
      </c>
    </row>
    <row r="52" spans="1:13" x14ac:dyDescent="0.25">
      <c r="A52" s="26">
        <f t="shared" si="1"/>
        <v>43</v>
      </c>
      <c r="B52" s="29"/>
      <c r="C52" s="27"/>
      <c r="D52" s="28">
        <f t="shared" si="2"/>
        <v>1242</v>
      </c>
      <c r="E52" s="29"/>
      <c r="F52" s="30">
        <v>0.05</v>
      </c>
      <c r="G52" s="27" t="s">
        <v>552</v>
      </c>
      <c r="H52" s="34">
        <v>1964</v>
      </c>
      <c r="I52" s="31">
        <v>1</v>
      </c>
      <c r="J52" s="29"/>
      <c r="K52" s="32">
        <f t="shared" si="0"/>
        <v>0.05</v>
      </c>
      <c r="L52" s="33">
        <v>0.1</v>
      </c>
      <c r="M52" s="33">
        <v>0.25</v>
      </c>
    </row>
    <row r="53" spans="1:13" x14ac:dyDescent="0.25">
      <c r="A53" s="26">
        <f t="shared" si="1"/>
        <v>44</v>
      </c>
      <c r="B53" s="29"/>
      <c r="C53" s="27"/>
      <c r="D53" s="28">
        <f t="shared" si="2"/>
        <v>1243</v>
      </c>
      <c r="E53" s="29"/>
      <c r="F53" s="30">
        <v>0.05</v>
      </c>
      <c r="G53" s="27" t="s">
        <v>553</v>
      </c>
      <c r="H53" s="34">
        <v>1964</v>
      </c>
      <c r="I53" s="31">
        <v>1</v>
      </c>
      <c r="J53" s="29"/>
      <c r="K53" s="32">
        <f t="shared" si="0"/>
        <v>0.05</v>
      </c>
      <c r="L53" s="33">
        <v>0.1</v>
      </c>
      <c r="M53" s="33">
        <v>0.25</v>
      </c>
    </row>
    <row r="54" spans="1:13" x14ac:dyDescent="0.25">
      <c r="A54" s="26">
        <f t="shared" si="1"/>
        <v>45</v>
      </c>
      <c r="B54" s="29"/>
      <c r="C54" s="27"/>
      <c r="D54" s="28">
        <f t="shared" si="2"/>
        <v>1244</v>
      </c>
      <c r="E54" s="29"/>
      <c r="F54" s="30">
        <v>0.05</v>
      </c>
      <c r="G54" s="27" t="s">
        <v>554</v>
      </c>
      <c r="H54" s="34">
        <v>1964</v>
      </c>
      <c r="I54" s="31">
        <v>1</v>
      </c>
      <c r="J54" s="29"/>
      <c r="K54" s="32">
        <f t="shared" si="0"/>
        <v>0.05</v>
      </c>
      <c r="L54" s="33">
        <v>0.1</v>
      </c>
      <c r="M54" s="33">
        <v>0.25</v>
      </c>
    </row>
    <row r="55" spans="1:13" x14ac:dyDescent="0.25">
      <c r="A55" s="26">
        <f t="shared" si="1"/>
        <v>46</v>
      </c>
      <c r="B55" s="29"/>
      <c r="C55" s="27"/>
      <c r="D55" s="28">
        <f t="shared" si="2"/>
        <v>1245</v>
      </c>
      <c r="E55" s="29"/>
      <c r="F55" s="30">
        <v>0.05</v>
      </c>
      <c r="G55" s="27" t="s">
        <v>555</v>
      </c>
      <c r="H55" s="34">
        <v>1964</v>
      </c>
      <c r="I55" s="31">
        <v>1</v>
      </c>
      <c r="J55" s="29"/>
      <c r="K55" s="32">
        <f t="shared" si="0"/>
        <v>0.05</v>
      </c>
      <c r="L55" s="33">
        <v>0.1</v>
      </c>
      <c r="M55" s="33">
        <v>0.25</v>
      </c>
    </row>
    <row r="56" spans="1:13" x14ac:dyDescent="0.25">
      <c r="A56" s="26">
        <f t="shared" si="1"/>
        <v>47</v>
      </c>
      <c r="B56" s="29"/>
      <c r="C56" s="27"/>
      <c r="D56" s="28">
        <f t="shared" si="2"/>
        <v>1246</v>
      </c>
      <c r="E56" s="29"/>
      <c r="F56" s="30">
        <v>0.05</v>
      </c>
      <c r="G56" s="27" t="s">
        <v>556</v>
      </c>
      <c r="H56" s="34">
        <v>1964</v>
      </c>
      <c r="I56" s="31">
        <v>1</v>
      </c>
      <c r="J56" s="29"/>
      <c r="K56" s="32">
        <f t="shared" si="0"/>
        <v>0.05</v>
      </c>
      <c r="L56" s="33">
        <v>0.1</v>
      </c>
      <c r="M56" s="33">
        <v>0.25</v>
      </c>
    </row>
    <row r="57" spans="1:13" x14ac:dyDescent="0.25">
      <c r="A57" s="26">
        <f t="shared" si="1"/>
        <v>48</v>
      </c>
      <c r="B57" s="29"/>
      <c r="C57" s="27"/>
      <c r="D57" s="28">
        <f t="shared" si="2"/>
        <v>1247</v>
      </c>
      <c r="E57" s="29"/>
      <c r="F57" s="30">
        <v>0.05</v>
      </c>
      <c r="G57" s="27" t="s">
        <v>557</v>
      </c>
      <c r="H57" s="34">
        <v>1964</v>
      </c>
      <c r="I57" s="31">
        <v>1</v>
      </c>
      <c r="J57" s="29"/>
      <c r="K57" s="32">
        <f t="shared" si="0"/>
        <v>0.05</v>
      </c>
      <c r="L57" s="33">
        <v>0.1</v>
      </c>
      <c r="M57" s="33">
        <v>0.25</v>
      </c>
    </row>
    <row r="58" spans="1:13" x14ac:dyDescent="0.25">
      <c r="A58" s="26">
        <f t="shared" si="1"/>
        <v>49</v>
      </c>
      <c r="B58" s="29"/>
      <c r="C58" s="27"/>
      <c r="D58" s="28">
        <f t="shared" si="2"/>
        <v>1248</v>
      </c>
      <c r="E58" s="29"/>
      <c r="F58" s="30">
        <v>0.05</v>
      </c>
      <c r="G58" s="27" t="s">
        <v>558</v>
      </c>
      <c r="H58" s="34">
        <v>1964</v>
      </c>
      <c r="I58" s="31">
        <v>1</v>
      </c>
      <c r="J58" s="29"/>
      <c r="K58" s="32">
        <f t="shared" si="0"/>
        <v>0.05</v>
      </c>
      <c r="L58" s="33">
        <v>0.1</v>
      </c>
      <c r="M58" s="33">
        <v>0.25</v>
      </c>
    </row>
    <row r="59" spans="1:13" x14ac:dyDescent="0.25">
      <c r="A59" s="26">
        <f t="shared" si="1"/>
        <v>50</v>
      </c>
      <c r="B59" s="29"/>
      <c r="C59" s="27"/>
      <c r="D59" s="28">
        <f t="shared" si="2"/>
        <v>1249</v>
      </c>
      <c r="E59" s="29"/>
      <c r="F59" s="30">
        <v>0.05</v>
      </c>
      <c r="G59" s="27" t="s">
        <v>559</v>
      </c>
      <c r="H59" s="34">
        <v>1964</v>
      </c>
      <c r="I59" s="31">
        <v>1</v>
      </c>
      <c r="J59" s="29"/>
      <c r="K59" s="32">
        <f t="shared" si="0"/>
        <v>0.05</v>
      </c>
      <c r="L59" s="33">
        <v>0.1</v>
      </c>
      <c r="M59" s="33">
        <v>0.25</v>
      </c>
    </row>
    <row r="60" spans="1:13" x14ac:dyDescent="0.25">
      <c r="A60" s="26">
        <f t="shared" si="1"/>
        <v>51</v>
      </c>
      <c r="B60" s="29"/>
      <c r="C60" s="27"/>
      <c r="D60" s="28">
        <f t="shared" si="2"/>
        <v>1250</v>
      </c>
      <c r="E60" s="29"/>
      <c r="F60" s="30">
        <v>0.05</v>
      </c>
      <c r="G60" s="27" t="s">
        <v>560</v>
      </c>
      <c r="H60" s="34">
        <v>1964</v>
      </c>
      <c r="I60" s="31">
        <v>1</v>
      </c>
      <c r="J60" s="29"/>
      <c r="K60" s="32">
        <f t="shared" si="0"/>
        <v>0.05</v>
      </c>
      <c r="L60" s="33">
        <v>0.1</v>
      </c>
      <c r="M60" s="33">
        <v>0.25</v>
      </c>
    </row>
    <row r="61" spans="1:13" x14ac:dyDescent="0.25">
      <c r="A61" s="26">
        <f t="shared" si="1"/>
        <v>52</v>
      </c>
      <c r="B61" s="29"/>
      <c r="C61" s="27"/>
      <c r="D61" s="28">
        <f t="shared" si="2"/>
        <v>1251</v>
      </c>
      <c r="E61" s="29"/>
      <c r="F61" s="30">
        <v>0.05</v>
      </c>
      <c r="G61" s="27" t="s">
        <v>561</v>
      </c>
      <c r="H61" s="34">
        <v>1964</v>
      </c>
      <c r="I61" s="31">
        <v>1</v>
      </c>
      <c r="J61" s="29"/>
      <c r="K61" s="32">
        <f t="shared" si="0"/>
        <v>0.05</v>
      </c>
      <c r="L61" s="33">
        <v>0.1</v>
      </c>
      <c r="M61" s="33">
        <v>0.25</v>
      </c>
    </row>
    <row r="62" spans="1:13" x14ac:dyDescent="0.25">
      <c r="A62" s="26">
        <f t="shared" si="1"/>
        <v>53</v>
      </c>
      <c r="B62" s="29"/>
      <c r="C62" s="27"/>
      <c r="D62" s="28">
        <f t="shared" si="2"/>
        <v>1252</v>
      </c>
      <c r="E62" s="29"/>
      <c r="F62" s="30">
        <v>0.05</v>
      </c>
      <c r="G62" s="27" t="s">
        <v>562</v>
      </c>
      <c r="H62" s="34">
        <v>1964</v>
      </c>
      <c r="I62" s="31">
        <v>1</v>
      </c>
      <c r="J62" s="29"/>
      <c r="K62" s="32">
        <f t="shared" si="0"/>
        <v>0.05</v>
      </c>
      <c r="L62" s="33">
        <v>0.1</v>
      </c>
      <c r="M62" s="33">
        <v>0.25</v>
      </c>
    </row>
    <row r="63" spans="1:13" x14ac:dyDescent="0.25">
      <c r="A63" s="26">
        <f t="shared" si="1"/>
        <v>54</v>
      </c>
      <c r="B63" s="29"/>
      <c r="C63" s="27"/>
      <c r="D63" s="28">
        <f t="shared" si="2"/>
        <v>1253</v>
      </c>
      <c r="E63" s="29"/>
      <c r="F63" s="30">
        <v>0.05</v>
      </c>
      <c r="G63" s="27" t="s">
        <v>563</v>
      </c>
      <c r="H63" s="34">
        <v>1964</v>
      </c>
      <c r="I63" s="31">
        <v>1</v>
      </c>
      <c r="J63" s="29"/>
      <c r="K63" s="32">
        <f t="shared" si="0"/>
        <v>0.05</v>
      </c>
      <c r="L63" s="33">
        <v>0.1</v>
      </c>
      <c r="M63" s="33">
        <v>0.25</v>
      </c>
    </row>
    <row r="64" spans="1:13" x14ac:dyDescent="0.25">
      <c r="A64" s="26">
        <f t="shared" si="1"/>
        <v>55</v>
      </c>
      <c r="B64" s="29"/>
      <c r="C64" s="27"/>
      <c r="D64" s="83" t="s">
        <v>564</v>
      </c>
      <c r="E64" s="29" t="s">
        <v>51</v>
      </c>
      <c r="F64" s="30">
        <v>0.05</v>
      </c>
      <c r="G64" s="27" t="s">
        <v>532</v>
      </c>
      <c r="H64" s="34">
        <v>1964</v>
      </c>
      <c r="I64" s="31">
        <v>4</v>
      </c>
      <c r="J64" s="29"/>
      <c r="K64" s="32">
        <f t="shared" si="0"/>
        <v>0.2</v>
      </c>
      <c r="L64" s="33">
        <v>1</v>
      </c>
      <c r="M64" s="32">
        <v>1</v>
      </c>
    </row>
    <row r="65" spans="1:13" x14ac:dyDescent="0.25">
      <c r="A65" s="26">
        <f t="shared" si="1"/>
        <v>56</v>
      </c>
      <c r="B65" s="29"/>
      <c r="C65" s="27"/>
      <c r="D65" s="28">
        <v>1258</v>
      </c>
      <c r="E65" s="29"/>
      <c r="F65" s="30">
        <v>0.05</v>
      </c>
      <c r="G65" s="80" t="s">
        <v>565</v>
      </c>
      <c r="H65" s="34">
        <v>1964</v>
      </c>
      <c r="I65" s="31">
        <v>1</v>
      </c>
      <c r="J65" s="29"/>
      <c r="K65" s="32">
        <f t="shared" si="0"/>
        <v>0.05</v>
      </c>
      <c r="L65" s="33">
        <v>0.1</v>
      </c>
      <c r="M65" s="33">
        <v>0.25</v>
      </c>
    </row>
    <row r="66" spans="1:13" x14ac:dyDescent="0.25">
      <c r="A66" s="26">
        <f t="shared" si="1"/>
        <v>57</v>
      </c>
      <c r="B66" s="29"/>
      <c r="C66" s="27"/>
      <c r="D66" s="28">
        <f t="shared" si="2"/>
        <v>1259</v>
      </c>
      <c r="E66" s="29"/>
      <c r="F66" s="30">
        <v>0.05</v>
      </c>
      <c r="G66" s="27" t="s">
        <v>566</v>
      </c>
      <c r="H66" s="34">
        <v>1964</v>
      </c>
      <c r="I66" s="31">
        <v>1</v>
      </c>
      <c r="J66" s="29"/>
      <c r="K66" s="32">
        <f t="shared" si="0"/>
        <v>0.05</v>
      </c>
      <c r="L66" s="33">
        <v>0.1</v>
      </c>
      <c r="M66" s="33">
        <v>0.25</v>
      </c>
    </row>
    <row r="67" spans="1:13" x14ac:dyDescent="0.25">
      <c r="A67" s="26">
        <f t="shared" si="1"/>
        <v>58</v>
      </c>
      <c r="B67" s="29"/>
      <c r="C67" s="27"/>
      <c r="D67" s="28">
        <f t="shared" si="2"/>
        <v>1260</v>
      </c>
      <c r="E67" s="29"/>
      <c r="F67" s="30">
        <v>0.05</v>
      </c>
      <c r="G67" s="27" t="s">
        <v>567</v>
      </c>
      <c r="H67" s="34">
        <v>1964</v>
      </c>
      <c r="I67" s="31">
        <v>1</v>
      </c>
      <c r="J67" s="29"/>
      <c r="K67" s="32">
        <f t="shared" si="0"/>
        <v>0.05</v>
      </c>
      <c r="L67" s="33">
        <v>0.1</v>
      </c>
      <c r="M67" s="33">
        <v>0.25</v>
      </c>
    </row>
    <row r="68" spans="1:13" x14ac:dyDescent="0.25">
      <c r="A68" s="26">
        <f t="shared" si="1"/>
        <v>59</v>
      </c>
      <c r="B68" s="29"/>
      <c r="C68" s="27"/>
      <c r="D68" s="28">
        <f t="shared" si="2"/>
        <v>1261</v>
      </c>
      <c r="E68" s="29"/>
      <c r="F68" s="30">
        <v>0.05</v>
      </c>
      <c r="G68" s="27" t="s">
        <v>568</v>
      </c>
      <c r="H68" s="34">
        <v>1965</v>
      </c>
      <c r="I68" s="31">
        <v>1</v>
      </c>
      <c r="J68" s="29"/>
      <c r="K68" s="32">
        <f t="shared" si="0"/>
        <v>0.05</v>
      </c>
      <c r="L68" s="33">
        <v>0.1</v>
      </c>
      <c r="M68" s="33">
        <v>0.25</v>
      </c>
    </row>
    <row r="69" spans="1:13" x14ac:dyDescent="0.25">
      <c r="A69" s="26">
        <f t="shared" si="1"/>
        <v>60</v>
      </c>
      <c r="B69" s="29"/>
      <c r="C69" s="27"/>
      <c r="D69" s="28">
        <f t="shared" si="2"/>
        <v>1262</v>
      </c>
      <c r="E69" s="29"/>
      <c r="F69" s="30">
        <v>0.05</v>
      </c>
      <c r="G69" s="27" t="s">
        <v>569</v>
      </c>
      <c r="H69" s="34">
        <v>1965</v>
      </c>
      <c r="I69" s="31">
        <v>1</v>
      </c>
      <c r="J69" s="29"/>
      <c r="K69" s="32">
        <f t="shared" si="0"/>
        <v>0.05</v>
      </c>
      <c r="L69" s="33">
        <v>0.1</v>
      </c>
      <c r="M69" s="33">
        <v>0.25</v>
      </c>
    </row>
    <row r="70" spans="1:13" x14ac:dyDescent="0.25">
      <c r="A70" s="26">
        <f t="shared" si="1"/>
        <v>61</v>
      </c>
      <c r="B70" s="29"/>
      <c r="C70" s="27"/>
      <c r="D70" s="28">
        <f t="shared" si="2"/>
        <v>1263</v>
      </c>
      <c r="E70" s="29"/>
      <c r="F70" s="30">
        <v>0.05</v>
      </c>
      <c r="G70" s="27" t="s">
        <v>570</v>
      </c>
      <c r="H70" s="34">
        <v>1965</v>
      </c>
      <c r="I70" s="31">
        <v>1</v>
      </c>
      <c r="J70" s="27"/>
      <c r="K70" s="32">
        <f t="shared" si="0"/>
        <v>0.05</v>
      </c>
      <c r="L70" s="33">
        <v>0.1</v>
      </c>
      <c r="M70" s="33">
        <v>0.25</v>
      </c>
    </row>
    <row r="71" spans="1:13" x14ac:dyDescent="0.25">
      <c r="A71" s="26">
        <f t="shared" si="1"/>
        <v>62</v>
      </c>
      <c r="B71" s="29"/>
      <c r="C71" s="27"/>
      <c r="D71" s="28">
        <f t="shared" si="2"/>
        <v>1264</v>
      </c>
      <c r="E71" s="29"/>
      <c r="F71" s="30">
        <v>0.05</v>
      </c>
      <c r="G71" s="27" t="s">
        <v>571</v>
      </c>
      <c r="H71" s="34">
        <v>1965</v>
      </c>
      <c r="I71" s="31">
        <v>1</v>
      </c>
      <c r="J71" s="29"/>
      <c r="K71" s="32">
        <f t="shared" si="0"/>
        <v>0.05</v>
      </c>
      <c r="L71" s="33">
        <v>0.1</v>
      </c>
      <c r="M71" s="33">
        <v>0.25</v>
      </c>
    </row>
    <row r="72" spans="1:13" x14ac:dyDescent="0.25">
      <c r="A72" s="26">
        <f t="shared" si="1"/>
        <v>63</v>
      </c>
      <c r="B72" s="29"/>
      <c r="C72" s="27"/>
      <c r="D72" s="28">
        <f t="shared" si="2"/>
        <v>1265</v>
      </c>
      <c r="E72" s="29"/>
      <c r="F72" s="30">
        <v>0.05</v>
      </c>
      <c r="G72" s="27" t="s">
        <v>572</v>
      </c>
      <c r="H72" s="34">
        <v>1965</v>
      </c>
      <c r="I72" s="31">
        <v>1</v>
      </c>
      <c r="J72" s="29"/>
      <c r="K72" s="32">
        <f t="shared" si="0"/>
        <v>0.05</v>
      </c>
      <c r="L72" s="33">
        <v>0.1</v>
      </c>
      <c r="M72" s="33">
        <v>0.25</v>
      </c>
    </row>
    <row r="73" spans="1:13" x14ac:dyDescent="0.25">
      <c r="A73" s="26">
        <f t="shared" si="1"/>
        <v>64</v>
      </c>
      <c r="B73" s="27" t="s">
        <v>30</v>
      </c>
      <c r="C73" s="27"/>
      <c r="D73" s="28">
        <f t="shared" si="2"/>
        <v>1266</v>
      </c>
      <c r="E73" s="29"/>
      <c r="F73" s="30">
        <v>0.05</v>
      </c>
      <c r="G73" s="27" t="s">
        <v>573</v>
      </c>
      <c r="H73" s="34">
        <v>1965</v>
      </c>
      <c r="I73" s="31">
        <v>1</v>
      </c>
      <c r="J73" s="29"/>
      <c r="K73" s="32">
        <f t="shared" si="0"/>
        <v>0.05</v>
      </c>
      <c r="L73" s="33">
        <v>0.1</v>
      </c>
      <c r="M73" s="33">
        <v>0.25</v>
      </c>
    </row>
    <row r="74" spans="1:13" x14ac:dyDescent="0.25">
      <c r="A74" s="26">
        <f t="shared" si="1"/>
        <v>65</v>
      </c>
      <c r="B74" s="29"/>
      <c r="C74" s="27"/>
      <c r="D74" s="28">
        <f t="shared" si="2"/>
        <v>1267</v>
      </c>
      <c r="E74" s="29"/>
      <c r="F74" s="30">
        <v>0.05</v>
      </c>
      <c r="G74" s="27" t="s">
        <v>574</v>
      </c>
      <c r="H74" s="34">
        <v>1965</v>
      </c>
      <c r="I74" s="31">
        <v>1</v>
      </c>
      <c r="J74" s="27"/>
      <c r="K74" s="32">
        <f t="shared" ref="K74:K82" si="3">IF(F74*I74&gt;0,F74*I74," ")</f>
        <v>0.05</v>
      </c>
      <c r="L74" s="33">
        <v>0.1</v>
      </c>
      <c r="M74" s="33">
        <v>0.25</v>
      </c>
    </row>
    <row r="75" spans="1:13" x14ac:dyDescent="0.25">
      <c r="A75" s="26">
        <f t="shared" ref="A75:A83" si="4">A74+1</f>
        <v>66</v>
      </c>
      <c r="B75" s="29"/>
      <c r="C75" s="27"/>
      <c r="D75" s="28">
        <f t="shared" si="2"/>
        <v>1268</v>
      </c>
      <c r="E75" s="29"/>
      <c r="F75" s="30">
        <v>0.05</v>
      </c>
      <c r="G75" s="27" t="s">
        <v>575</v>
      </c>
      <c r="H75" s="34">
        <v>1965</v>
      </c>
      <c r="I75" s="31">
        <v>1</v>
      </c>
      <c r="J75" s="29"/>
      <c r="K75" s="32">
        <f t="shared" si="3"/>
        <v>0.05</v>
      </c>
      <c r="L75" s="33">
        <v>0.1</v>
      </c>
      <c r="M75" s="33">
        <v>0.25</v>
      </c>
    </row>
    <row r="76" spans="1:13" x14ac:dyDescent="0.25">
      <c r="A76" s="26">
        <f t="shared" si="4"/>
        <v>67</v>
      </c>
      <c r="B76" s="29"/>
      <c r="C76" s="27"/>
      <c r="D76" s="28">
        <f t="shared" ref="D76:D83" si="5">D75+1</f>
        <v>1269</v>
      </c>
      <c r="E76" s="29"/>
      <c r="F76" s="30">
        <v>0.05</v>
      </c>
      <c r="G76" s="27" t="s">
        <v>576</v>
      </c>
      <c r="H76" s="34">
        <v>1965</v>
      </c>
      <c r="I76" s="31">
        <v>1</v>
      </c>
      <c r="J76" s="29"/>
      <c r="K76" s="32">
        <f t="shared" si="3"/>
        <v>0.05</v>
      </c>
      <c r="L76" s="33">
        <v>0.1</v>
      </c>
      <c r="M76" s="33">
        <v>0.25</v>
      </c>
    </row>
    <row r="77" spans="1:13" x14ac:dyDescent="0.25">
      <c r="A77" s="26">
        <f t="shared" si="4"/>
        <v>68</v>
      </c>
      <c r="B77" s="29"/>
      <c r="C77" s="27"/>
      <c r="D77" s="28">
        <f t="shared" si="5"/>
        <v>1270</v>
      </c>
      <c r="E77" s="29"/>
      <c r="F77" s="30">
        <v>0.05</v>
      </c>
      <c r="G77" s="27" t="s">
        <v>577</v>
      </c>
      <c r="H77" s="34">
        <v>1965</v>
      </c>
      <c r="I77" s="31">
        <v>1</v>
      </c>
      <c r="J77" s="29"/>
      <c r="K77" s="32">
        <f t="shared" si="3"/>
        <v>0.05</v>
      </c>
      <c r="L77" s="33">
        <v>0.1</v>
      </c>
      <c r="M77" s="33">
        <v>0.25</v>
      </c>
    </row>
    <row r="78" spans="1:13" x14ac:dyDescent="0.25">
      <c r="A78" s="26">
        <f t="shared" si="4"/>
        <v>69</v>
      </c>
      <c r="B78" s="29"/>
      <c r="C78" s="27"/>
      <c r="D78" s="28">
        <f t="shared" si="5"/>
        <v>1271</v>
      </c>
      <c r="E78" s="29"/>
      <c r="F78" s="30">
        <v>0.05</v>
      </c>
      <c r="G78" s="27" t="s">
        <v>578</v>
      </c>
      <c r="H78" s="34">
        <v>1965</v>
      </c>
      <c r="I78" s="31">
        <v>1</v>
      </c>
      <c r="J78" s="29"/>
      <c r="K78" s="32">
        <f t="shared" si="3"/>
        <v>0.05</v>
      </c>
      <c r="L78" s="33">
        <v>0.1</v>
      </c>
      <c r="M78" s="33">
        <v>0.25</v>
      </c>
    </row>
    <row r="79" spans="1:13" x14ac:dyDescent="0.25">
      <c r="A79" s="26">
        <f t="shared" si="4"/>
        <v>70</v>
      </c>
      <c r="B79" s="29"/>
      <c r="C79" s="27"/>
      <c r="D79" s="28">
        <f t="shared" si="5"/>
        <v>1272</v>
      </c>
      <c r="E79" s="29"/>
      <c r="F79" s="30">
        <v>0.05</v>
      </c>
      <c r="G79" s="27" t="s">
        <v>579</v>
      </c>
      <c r="H79" s="34">
        <v>1965</v>
      </c>
      <c r="I79" s="31">
        <v>1</v>
      </c>
      <c r="J79" s="29"/>
      <c r="K79" s="32">
        <f t="shared" si="3"/>
        <v>0.05</v>
      </c>
      <c r="L79" s="33">
        <v>0.1</v>
      </c>
      <c r="M79" s="33">
        <v>0.25</v>
      </c>
    </row>
    <row r="80" spans="1:13" x14ac:dyDescent="0.25">
      <c r="A80" s="26">
        <f t="shared" si="4"/>
        <v>71</v>
      </c>
      <c r="B80" s="29"/>
      <c r="C80" s="27"/>
      <c r="D80" s="28">
        <f t="shared" si="5"/>
        <v>1273</v>
      </c>
      <c r="E80" s="29"/>
      <c r="F80" s="30">
        <v>0.05</v>
      </c>
      <c r="G80" s="27" t="s">
        <v>580</v>
      </c>
      <c r="H80" s="34">
        <v>1965</v>
      </c>
      <c r="I80" s="31">
        <v>1</v>
      </c>
      <c r="J80" s="29"/>
      <c r="K80" s="32">
        <f t="shared" si="3"/>
        <v>0.05</v>
      </c>
      <c r="L80" s="33">
        <v>0.1</v>
      </c>
      <c r="M80" s="33">
        <v>0.25</v>
      </c>
    </row>
    <row r="81" spans="1:13" x14ac:dyDescent="0.25">
      <c r="A81" s="26">
        <f t="shared" si="4"/>
        <v>72</v>
      </c>
      <c r="B81" s="29"/>
      <c r="C81" s="27"/>
      <c r="D81" s="28">
        <f t="shared" si="5"/>
        <v>1274</v>
      </c>
      <c r="E81" s="29"/>
      <c r="F81" s="30">
        <v>0.11</v>
      </c>
      <c r="G81" s="84" t="s">
        <v>581</v>
      </c>
      <c r="H81" s="34">
        <v>1965</v>
      </c>
      <c r="I81" s="31">
        <v>1</v>
      </c>
      <c r="J81" s="29"/>
      <c r="K81" s="32">
        <f t="shared" si="3"/>
        <v>0.11</v>
      </c>
      <c r="L81" s="33">
        <v>0.2</v>
      </c>
      <c r="M81" s="32">
        <v>0.35</v>
      </c>
    </row>
    <row r="82" spans="1:13" x14ac:dyDescent="0.25">
      <c r="A82" s="26">
        <f t="shared" si="4"/>
        <v>73</v>
      </c>
      <c r="B82" s="29"/>
      <c r="C82" s="27"/>
      <c r="D82" s="28">
        <f t="shared" si="5"/>
        <v>1275</v>
      </c>
      <c r="E82" s="29"/>
      <c r="F82" s="30">
        <v>0.05</v>
      </c>
      <c r="G82" s="27" t="s">
        <v>582</v>
      </c>
      <c r="H82" s="34">
        <v>1965</v>
      </c>
      <c r="I82" s="31">
        <v>1</v>
      </c>
      <c r="J82" s="27"/>
      <c r="K82" s="32">
        <f t="shared" si="3"/>
        <v>0.05</v>
      </c>
      <c r="L82" s="33">
        <v>0.1</v>
      </c>
      <c r="M82" s="32">
        <v>0.25</v>
      </c>
    </row>
    <row r="83" spans="1:13" ht="16.5" thickBot="1" x14ac:dyDescent="0.3">
      <c r="A83" s="26">
        <f t="shared" si="4"/>
        <v>74</v>
      </c>
      <c r="B83" s="29"/>
      <c r="C83" s="27"/>
      <c r="D83" s="28">
        <f t="shared" si="5"/>
        <v>1276</v>
      </c>
      <c r="E83" s="29"/>
      <c r="F83" s="30">
        <v>0.05</v>
      </c>
      <c r="G83" s="27" t="s">
        <v>532</v>
      </c>
      <c r="H83" s="34">
        <v>1965</v>
      </c>
      <c r="I83" s="31">
        <v>1</v>
      </c>
      <c r="J83" s="29"/>
      <c r="K83" s="32">
        <f>IF(F83*I83&gt;0,F83*I83," ")</f>
        <v>0.05</v>
      </c>
      <c r="L83" s="33">
        <v>0.1</v>
      </c>
      <c r="M83" s="32">
        <v>0.25</v>
      </c>
    </row>
    <row r="84" spans="1:13" ht="16.5" thickTop="1" x14ac:dyDescent="0.25">
      <c r="A84" s="37"/>
      <c r="B84" s="38"/>
      <c r="C84" s="38"/>
      <c r="D84" s="39"/>
      <c r="E84" s="38"/>
      <c r="F84" s="40"/>
      <c r="G84" s="38"/>
      <c r="H84" s="38"/>
      <c r="I84" s="41"/>
      <c r="J84" s="42"/>
      <c r="K84" s="43"/>
      <c r="L84" s="44"/>
      <c r="M84" s="45"/>
    </row>
    <row r="85" spans="1:13" ht="16.5" thickBot="1" x14ac:dyDescent="0.3">
      <c r="A85" s="46"/>
      <c r="B85" s="47" t="s">
        <v>36</v>
      </c>
      <c r="C85" s="48"/>
      <c r="D85" s="49"/>
      <c r="E85" s="48"/>
      <c r="F85" s="50"/>
      <c r="G85" s="48"/>
      <c r="H85" s="48"/>
      <c r="I85" s="51"/>
      <c r="J85" s="52" t="s">
        <v>2</v>
      </c>
      <c r="K85" s="53"/>
      <c r="L85" s="53"/>
      <c r="M85" s="54"/>
    </row>
    <row r="86" spans="1:13" ht="16.5" thickTop="1" x14ac:dyDescent="0.25">
      <c r="A86" s="46"/>
      <c r="B86" s="55" t="s">
        <v>37</v>
      </c>
      <c r="C86" s="48"/>
      <c r="D86" s="49"/>
      <c r="E86" s="56"/>
      <c r="F86" s="57"/>
      <c r="G86" s="56"/>
      <c r="H86" s="56"/>
      <c r="I86" s="51"/>
      <c r="J86" s="58"/>
      <c r="K86" s="59"/>
      <c r="L86" s="59"/>
      <c r="M86" s="60"/>
    </row>
    <row r="87" spans="1:13" x14ac:dyDescent="0.25">
      <c r="A87" s="46"/>
      <c r="B87" s="47" t="s">
        <v>38</v>
      </c>
      <c r="C87" s="48"/>
      <c r="D87" s="49"/>
      <c r="E87" s="56"/>
      <c r="F87" s="57"/>
      <c r="G87" s="56"/>
      <c r="H87" s="56"/>
      <c r="I87" s="51"/>
      <c r="J87" s="61" t="s">
        <v>39</v>
      </c>
      <c r="K87" s="62"/>
      <c r="L87" s="63"/>
      <c r="M87" s="64">
        <f>SUM(K10:K83)</f>
        <v>3.5799999999999965</v>
      </c>
    </row>
    <row r="88" spans="1:13" x14ac:dyDescent="0.25">
      <c r="A88" s="46"/>
      <c r="B88" s="48"/>
      <c r="C88" s="48"/>
      <c r="D88" s="49"/>
      <c r="E88" s="56"/>
      <c r="F88" s="57"/>
      <c r="G88" s="56"/>
      <c r="H88" s="56"/>
      <c r="I88" s="51"/>
      <c r="J88" s="61" t="s">
        <v>40</v>
      </c>
      <c r="K88" s="62"/>
      <c r="L88" s="63"/>
      <c r="M88" s="64">
        <f>SUM(L10:L83)</f>
        <v>9.2999999999999865</v>
      </c>
    </row>
    <row r="89" spans="1:13" x14ac:dyDescent="0.25">
      <c r="A89" s="46"/>
      <c r="B89" s="48"/>
      <c r="C89" s="48"/>
      <c r="D89" s="49"/>
      <c r="E89" s="48"/>
      <c r="F89" s="50"/>
      <c r="G89" s="48"/>
      <c r="H89" s="48"/>
      <c r="I89" s="51"/>
      <c r="J89" s="61" t="s">
        <v>41</v>
      </c>
      <c r="K89" s="62"/>
      <c r="L89" s="63"/>
      <c r="M89" s="64">
        <f>SUM(M10:M83)</f>
        <v>21.75</v>
      </c>
    </row>
    <row r="90" spans="1:13" ht="16.5" thickBot="1" x14ac:dyDescent="0.3">
      <c r="A90" s="65"/>
      <c r="B90" s="66"/>
      <c r="C90" s="66"/>
      <c r="D90" s="67"/>
      <c r="E90" s="66"/>
      <c r="F90" s="68"/>
      <c r="G90" s="66"/>
      <c r="H90" s="66"/>
      <c r="I90" s="69"/>
      <c r="J90" s="70" t="s">
        <v>42</v>
      </c>
      <c r="K90" s="71"/>
      <c r="L90" s="71"/>
      <c r="M90" s="72">
        <f>SUM(I10:I83)</f>
        <v>77</v>
      </c>
    </row>
    <row r="91" spans="1:13" ht="16.5" thickTop="1" x14ac:dyDescent="0.25">
      <c r="A91" s="73"/>
      <c r="B91" s="74" t="s">
        <v>1584</v>
      </c>
      <c r="C91" s="75"/>
      <c r="D91" s="75"/>
      <c r="E91" s="75"/>
      <c r="F91" s="76"/>
      <c r="G91" s="75"/>
      <c r="H91" s="75"/>
      <c r="I91" s="75"/>
      <c r="J91" s="75"/>
      <c r="K91" s="76"/>
      <c r="L91" s="76"/>
      <c r="M91" s="77"/>
    </row>
  </sheetData>
  <printOptions gridLinesSet="0"/>
  <pageMargins left="0.75" right="0.25" top="0.75" bottom="0.55000000000000004" header="0.5" footer="0.5"/>
  <pageSetup scale="48" orientation="portrait" horizontalDpi="300" verticalDpi="300" r:id="rId1"/>
  <headerFooter alignWithMargins="0">
    <oddHeader>&amp;L&amp;D</oddHeader>
    <oddFooter>&amp;LREGISS17.XLS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90"/>
  <sheetViews>
    <sheetView showGridLines="0" zoomScale="80" zoomScaleNormal="8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52.42578125" style="11" customWidth="1"/>
    <col min="11" max="12" width="10" style="11" customWidth="1"/>
    <col min="13" max="13" width="13.85546875" style="11" customWidth="1"/>
    <col min="14" max="14" width="2.28515625" style="11" customWidth="1"/>
    <col min="15" max="16384" width="12.5703125" style="11"/>
  </cols>
  <sheetData>
    <row r="1" spans="1:14" x14ac:dyDescent="0.25">
      <c r="L1" s="12" t="s">
        <v>15</v>
      </c>
    </row>
    <row r="3" spans="1:14" ht="30.75" x14ac:dyDescent="0.45">
      <c r="A3" s="13" t="s">
        <v>0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</row>
    <row r="4" spans="1:14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</row>
    <row r="5" spans="1:14" ht="30.75" x14ac:dyDescent="0.45">
      <c r="A5" s="13" t="s">
        <v>16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</row>
    <row r="6" spans="1:14" x14ac:dyDescent="0.25">
      <c r="L6" s="12" t="s">
        <v>3</v>
      </c>
    </row>
    <row r="8" spans="1:14" x14ac:dyDescent="0.25">
      <c r="A8" s="15" t="s">
        <v>17</v>
      </c>
      <c r="B8" s="16"/>
      <c r="C8" s="17" t="s">
        <v>18</v>
      </c>
      <c r="D8" s="18"/>
      <c r="E8" s="19"/>
      <c r="F8" s="20" t="s">
        <v>19</v>
      </c>
      <c r="G8" s="20" t="s">
        <v>20</v>
      </c>
      <c r="H8" s="20" t="s">
        <v>21</v>
      </c>
      <c r="I8" s="20" t="s">
        <v>22</v>
      </c>
      <c r="J8" s="20" t="s">
        <v>23</v>
      </c>
      <c r="K8" s="20" t="s">
        <v>5</v>
      </c>
      <c r="L8" s="20" t="s">
        <v>24</v>
      </c>
      <c r="M8" s="20" t="s">
        <v>25</v>
      </c>
    </row>
    <row r="9" spans="1:14" ht="16.5" thickBot="1" x14ac:dyDescent="0.3">
      <c r="A9" s="21"/>
      <c r="B9" s="22"/>
      <c r="C9" s="23" t="s">
        <v>26</v>
      </c>
      <c r="D9" s="23" t="s">
        <v>27</v>
      </c>
      <c r="E9" s="24" t="s">
        <v>28</v>
      </c>
      <c r="F9" s="22"/>
      <c r="G9" s="22"/>
      <c r="H9" s="24" t="s">
        <v>29</v>
      </c>
      <c r="I9" s="25" t="s">
        <v>30</v>
      </c>
      <c r="J9" s="22"/>
      <c r="K9" s="24" t="s">
        <v>10</v>
      </c>
      <c r="L9" s="24" t="s">
        <v>11</v>
      </c>
      <c r="M9" s="24" t="s">
        <v>10</v>
      </c>
    </row>
    <row r="10" spans="1:14" ht="16.5" thickTop="1" x14ac:dyDescent="0.25">
      <c r="A10" s="26">
        <v>1</v>
      </c>
      <c r="B10" s="27" t="s">
        <v>30</v>
      </c>
      <c r="C10" s="27"/>
      <c r="D10" s="28">
        <v>1278</v>
      </c>
      <c r="E10" s="29"/>
      <c r="F10" s="30">
        <v>0.01</v>
      </c>
      <c r="G10" s="27" t="s">
        <v>583</v>
      </c>
      <c r="H10" s="34">
        <v>1968</v>
      </c>
      <c r="I10" s="31">
        <v>1</v>
      </c>
      <c r="J10" s="29" t="s">
        <v>541</v>
      </c>
      <c r="K10" s="32">
        <f t="shared" ref="K10:K73" si="0">IF(F10*I10&gt;0,F10*I10," ")</f>
        <v>0.01</v>
      </c>
      <c r="L10" s="32">
        <f t="shared" ref="L10:L40" si="1">K10</f>
        <v>0.01</v>
      </c>
      <c r="M10" s="33">
        <v>0.25</v>
      </c>
    </row>
    <row r="11" spans="1:14" x14ac:dyDescent="0.25">
      <c r="A11" s="26">
        <f t="shared" ref="A11:A74" si="2">A10+1</f>
        <v>2</v>
      </c>
      <c r="B11" s="29"/>
      <c r="C11" s="27"/>
      <c r="D11" s="28">
        <f>D10+1</f>
        <v>1279</v>
      </c>
      <c r="E11" s="29"/>
      <c r="F11" s="30">
        <v>1.2500000000000001E-2</v>
      </c>
      <c r="G11" s="27" t="s">
        <v>583</v>
      </c>
      <c r="H11" s="34">
        <v>1967</v>
      </c>
      <c r="I11" s="31">
        <v>1</v>
      </c>
      <c r="J11" s="29" t="s">
        <v>539</v>
      </c>
      <c r="K11" s="32">
        <f t="shared" si="0"/>
        <v>1.2500000000000001E-2</v>
      </c>
      <c r="L11" s="32">
        <f t="shared" si="1"/>
        <v>1.2500000000000001E-2</v>
      </c>
      <c r="M11" s="32">
        <v>0.25</v>
      </c>
    </row>
    <row r="12" spans="1:14" x14ac:dyDescent="0.25">
      <c r="A12" s="26">
        <f t="shared" si="2"/>
        <v>3</v>
      </c>
      <c r="B12" s="29"/>
      <c r="C12" s="27"/>
      <c r="D12" s="28">
        <f t="shared" ref="D12:D72" si="3">D11+1</f>
        <v>1280</v>
      </c>
      <c r="E12" s="29"/>
      <c r="F12" s="30">
        <v>0.02</v>
      </c>
      <c r="G12" s="27" t="s">
        <v>583</v>
      </c>
      <c r="H12" s="34">
        <v>1966</v>
      </c>
      <c r="I12" s="31">
        <v>1</v>
      </c>
      <c r="J12" s="29" t="s">
        <v>541</v>
      </c>
      <c r="K12" s="32">
        <f t="shared" si="0"/>
        <v>0.02</v>
      </c>
      <c r="L12" s="32">
        <f t="shared" si="1"/>
        <v>0.02</v>
      </c>
      <c r="M12" s="32">
        <v>0.25</v>
      </c>
    </row>
    <row r="13" spans="1:14" x14ac:dyDescent="0.25">
      <c r="A13" s="26">
        <f t="shared" si="2"/>
        <v>4</v>
      </c>
      <c r="B13" s="29"/>
      <c r="C13" s="27"/>
      <c r="D13" s="28">
        <f t="shared" si="3"/>
        <v>1281</v>
      </c>
      <c r="E13" s="29"/>
      <c r="F13" s="30">
        <v>0.03</v>
      </c>
      <c r="G13" s="27" t="s">
        <v>583</v>
      </c>
      <c r="H13" s="34">
        <v>1967</v>
      </c>
      <c r="I13" s="31">
        <v>1</v>
      </c>
      <c r="J13" s="29" t="s">
        <v>541</v>
      </c>
      <c r="K13" s="32">
        <f t="shared" si="0"/>
        <v>0.03</v>
      </c>
      <c r="L13" s="32">
        <f t="shared" si="1"/>
        <v>0.03</v>
      </c>
      <c r="M13" s="32">
        <v>0.25</v>
      </c>
    </row>
    <row r="14" spans="1:14" x14ac:dyDescent="0.25">
      <c r="A14" s="26">
        <f t="shared" si="2"/>
        <v>5</v>
      </c>
      <c r="B14" s="29"/>
      <c r="C14" s="27"/>
      <c r="D14" s="28">
        <f t="shared" si="3"/>
        <v>1282</v>
      </c>
      <c r="E14" s="29" t="s">
        <v>69</v>
      </c>
      <c r="F14" s="30">
        <v>0.04</v>
      </c>
      <c r="G14" s="27" t="s">
        <v>583</v>
      </c>
      <c r="H14" s="34">
        <v>1965</v>
      </c>
      <c r="I14" s="31">
        <v>1</v>
      </c>
      <c r="J14" s="29" t="s">
        <v>541</v>
      </c>
      <c r="K14" s="32">
        <f t="shared" si="0"/>
        <v>0.04</v>
      </c>
      <c r="L14" s="32">
        <f t="shared" si="1"/>
        <v>0.04</v>
      </c>
      <c r="M14" s="32">
        <v>0.25</v>
      </c>
    </row>
    <row r="15" spans="1:14" x14ac:dyDescent="0.25">
      <c r="A15" s="26">
        <f t="shared" si="2"/>
        <v>6</v>
      </c>
      <c r="B15" s="29"/>
      <c r="C15" s="27"/>
      <c r="D15" s="28">
        <f t="shared" si="3"/>
        <v>1283</v>
      </c>
      <c r="E15" s="29" t="s">
        <v>69</v>
      </c>
      <c r="F15" s="30">
        <v>0.05</v>
      </c>
      <c r="G15" s="27" t="s">
        <v>583</v>
      </c>
      <c r="H15" s="34">
        <v>1966</v>
      </c>
      <c r="I15" s="31">
        <v>1</v>
      </c>
      <c r="J15" s="29" t="s">
        <v>541</v>
      </c>
      <c r="K15" s="32">
        <f t="shared" si="0"/>
        <v>0.05</v>
      </c>
      <c r="L15" s="32">
        <f t="shared" si="1"/>
        <v>0.05</v>
      </c>
      <c r="M15" s="32">
        <v>0.25</v>
      </c>
    </row>
    <row r="16" spans="1:14" x14ac:dyDescent="0.25">
      <c r="A16" s="26">
        <f t="shared" si="2"/>
        <v>7</v>
      </c>
      <c r="B16" s="29"/>
      <c r="C16" s="27"/>
      <c r="D16" s="36" t="s">
        <v>584</v>
      </c>
      <c r="E16" s="29"/>
      <c r="F16" s="30">
        <v>0.05</v>
      </c>
      <c r="G16" s="27" t="s">
        <v>583</v>
      </c>
      <c r="H16" s="34">
        <v>1967</v>
      </c>
      <c r="I16" s="31">
        <v>1</v>
      </c>
      <c r="J16" s="29" t="s">
        <v>541</v>
      </c>
      <c r="K16" s="32">
        <f t="shared" si="0"/>
        <v>0.05</v>
      </c>
      <c r="L16" s="32">
        <f t="shared" si="1"/>
        <v>0.05</v>
      </c>
      <c r="M16" s="32">
        <v>0.25</v>
      </c>
    </row>
    <row r="17" spans="1:13" x14ac:dyDescent="0.25">
      <c r="A17" s="26">
        <f t="shared" si="2"/>
        <v>8</v>
      </c>
      <c r="B17" s="29"/>
      <c r="C17" s="27"/>
      <c r="D17" s="28">
        <v>1284</v>
      </c>
      <c r="E17" s="29" t="s">
        <v>69</v>
      </c>
      <c r="F17" s="30">
        <v>0.06</v>
      </c>
      <c r="G17" s="27" t="s">
        <v>583</v>
      </c>
      <c r="H17" s="34">
        <v>1966</v>
      </c>
      <c r="I17" s="31">
        <v>1</v>
      </c>
      <c r="J17" s="29" t="s">
        <v>541</v>
      </c>
      <c r="K17" s="32">
        <f t="shared" si="0"/>
        <v>0.06</v>
      </c>
      <c r="L17" s="32">
        <f t="shared" si="1"/>
        <v>0.06</v>
      </c>
      <c r="M17" s="32">
        <v>0.25</v>
      </c>
    </row>
    <row r="18" spans="1:13" x14ac:dyDescent="0.25">
      <c r="A18" s="26">
        <f t="shared" si="2"/>
        <v>9</v>
      </c>
      <c r="B18" s="29"/>
      <c r="C18" s="27"/>
      <c r="D18" s="28">
        <f t="shared" si="3"/>
        <v>1285</v>
      </c>
      <c r="E18" s="29" t="s">
        <v>69</v>
      </c>
      <c r="F18" s="30">
        <v>0.08</v>
      </c>
      <c r="G18" s="27" t="s">
        <v>583</v>
      </c>
      <c r="H18" s="34">
        <v>1966</v>
      </c>
      <c r="I18" s="31">
        <v>1</v>
      </c>
      <c r="J18" s="29" t="s">
        <v>541</v>
      </c>
      <c r="K18" s="32">
        <f t="shared" si="0"/>
        <v>0.08</v>
      </c>
      <c r="L18" s="32">
        <f t="shared" si="1"/>
        <v>0.08</v>
      </c>
      <c r="M18" s="32">
        <v>0.25</v>
      </c>
    </row>
    <row r="19" spans="1:13" x14ac:dyDescent="0.25">
      <c r="A19" s="26">
        <f t="shared" si="2"/>
        <v>10</v>
      </c>
      <c r="B19" s="29"/>
      <c r="C19" s="27"/>
      <c r="D19" s="28">
        <f t="shared" si="3"/>
        <v>1286</v>
      </c>
      <c r="E19" s="29"/>
      <c r="F19" s="30">
        <v>0.1</v>
      </c>
      <c r="G19" s="27" t="s">
        <v>583</v>
      </c>
      <c r="H19" s="34">
        <v>1967</v>
      </c>
      <c r="I19" s="31">
        <v>1</v>
      </c>
      <c r="J19" s="29" t="s">
        <v>541</v>
      </c>
      <c r="K19" s="32">
        <f t="shared" si="0"/>
        <v>0.1</v>
      </c>
      <c r="L19" s="32">
        <f t="shared" si="1"/>
        <v>0.1</v>
      </c>
      <c r="M19" s="32">
        <v>0.25</v>
      </c>
    </row>
    <row r="20" spans="1:13" x14ac:dyDescent="0.25">
      <c r="A20" s="26">
        <f t="shared" si="2"/>
        <v>11</v>
      </c>
      <c r="B20" s="29"/>
      <c r="C20" s="27"/>
      <c r="D20" s="36" t="s">
        <v>585</v>
      </c>
      <c r="E20" s="29"/>
      <c r="F20" s="30">
        <v>0.12</v>
      </c>
      <c r="G20" s="27" t="s">
        <v>583</v>
      </c>
      <c r="H20" s="34">
        <v>1968</v>
      </c>
      <c r="I20" s="31">
        <v>1</v>
      </c>
      <c r="J20" s="29" t="s">
        <v>541</v>
      </c>
      <c r="K20" s="32">
        <f t="shared" si="0"/>
        <v>0.12</v>
      </c>
      <c r="L20" s="32">
        <f t="shared" si="1"/>
        <v>0.12</v>
      </c>
      <c r="M20" s="32">
        <v>0.25</v>
      </c>
    </row>
    <row r="21" spans="1:13" x14ac:dyDescent="0.25">
      <c r="A21" s="26">
        <f t="shared" si="2"/>
        <v>12</v>
      </c>
      <c r="B21" s="29"/>
      <c r="C21" s="27"/>
      <c r="D21" s="28">
        <v>1287</v>
      </c>
      <c r="E21" s="29"/>
      <c r="F21" s="30">
        <v>0.13</v>
      </c>
      <c r="G21" s="27" t="s">
        <v>583</v>
      </c>
      <c r="H21" s="34">
        <v>1967</v>
      </c>
      <c r="I21" s="31">
        <v>1</v>
      </c>
      <c r="J21" s="29" t="s">
        <v>541</v>
      </c>
      <c r="K21" s="32">
        <f t="shared" si="0"/>
        <v>0.13</v>
      </c>
      <c r="L21" s="32">
        <f t="shared" si="1"/>
        <v>0.13</v>
      </c>
      <c r="M21" s="32">
        <v>0.3</v>
      </c>
    </row>
    <row r="22" spans="1:13" x14ac:dyDescent="0.25">
      <c r="A22" s="26">
        <f t="shared" si="2"/>
        <v>13</v>
      </c>
      <c r="B22" s="29"/>
      <c r="C22" s="27"/>
      <c r="D22" s="28">
        <f t="shared" si="3"/>
        <v>1288</v>
      </c>
      <c r="E22" s="29"/>
      <c r="F22" s="30">
        <v>0.15</v>
      </c>
      <c r="G22" s="27" t="s">
        <v>583</v>
      </c>
      <c r="H22" s="34">
        <v>1968</v>
      </c>
      <c r="I22" s="31">
        <v>1</v>
      </c>
      <c r="J22" s="29" t="s">
        <v>541</v>
      </c>
      <c r="K22" s="32">
        <f t="shared" si="0"/>
        <v>0.15</v>
      </c>
      <c r="L22" s="32">
        <f t="shared" si="1"/>
        <v>0.15</v>
      </c>
      <c r="M22" s="32">
        <v>0.3</v>
      </c>
    </row>
    <row r="23" spans="1:13" x14ac:dyDescent="0.25">
      <c r="A23" s="26">
        <f t="shared" si="2"/>
        <v>14</v>
      </c>
      <c r="B23" s="29"/>
      <c r="C23" s="27"/>
      <c r="D23" s="28">
        <v>1288</v>
      </c>
      <c r="E23" s="29" t="s">
        <v>586</v>
      </c>
      <c r="F23" s="30">
        <v>0.15</v>
      </c>
      <c r="G23" s="27" t="s">
        <v>583</v>
      </c>
      <c r="H23" s="34">
        <v>1968</v>
      </c>
      <c r="I23" s="31">
        <v>1</v>
      </c>
      <c r="J23" s="29" t="s">
        <v>541</v>
      </c>
      <c r="K23" s="32">
        <f t="shared" si="0"/>
        <v>0.15</v>
      </c>
      <c r="L23" s="32">
        <f t="shared" si="1"/>
        <v>0.15</v>
      </c>
      <c r="M23" s="32">
        <v>0.55000000000000004</v>
      </c>
    </row>
    <row r="24" spans="1:13" x14ac:dyDescent="0.25">
      <c r="A24" s="26">
        <f t="shared" si="2"/>
        <v>15</v>
      </c>
      <c r="B24" s="29"/>
      <c r="C24" s="27"/>
      <c r="D24" s="28">
        <v>1289</v>
      </c>
      <c r="E24" s="29" t="s">
        <v>69</v>
      </c>
      <c r="F24" s="30">
        <v>0.2</v>
      </c>
      <c r="G24" s="27" t="s">
        <v>583</v>
      </c>
      <c r="H24" s="34">
        <v>1973</v>
      </c>
      <c r="I24" s="31">
        <v>1</v>
      </c>
      <c r="J24" s="29" t="s">
        <v>541</v>
      </c>
      <c r="K24" s="32">
        <f t="shared" si="0"/>
        <v>0.2</v>
      </c>
      <c r="L24" s="32">
        <f t="shared" si="1"/>
        <v>0.2</v>
      </c>
      <c r="M24" s="32">
        <v>0.4</v>
      </c>
    </row>
    <row r="25" spans="1:13" x14ac:dyDescent="0.25">
      <c r="A25" s="26">
        <f t="shared" si="2"/>
        <v>16</v>
      </c>
      <c r="B25" s="29"/>
      <c r="C25" s="27"/>
      <c r="D25" s="28">
        <f t="shared" si="3"/>
        <v>1290</v>
      </c>
      <c r="E25" s="29" t="s">
        <v>69</v>
      </c>
      <c r="F25" s="30">
        <v>0.25</v>
      </c>
      <c r="G25" s="27" t="s">
        <v>583</v>
      </c>
      <c r="H25" s="34">
        <v>1973</v>
      </c>
      <c r="I25" s="31">
        <v>1</v>
      </c>
      <c r="J25" s="29" t="s">
        <v>541</v>
      </c>
      <c r="K25" s="32">
        <f t="shared" si="0"/>
        <v>0.25</v>
      </c>
      <c r="L25" s="32">
        <f t="shared" si="1"/>
        <v>0.25</v>
      </c>
      <c r="M25" s="32">
        <v>0.45</v>
      </c>
    </row>
    <row r="26" spans="1:13" x14ac:dyDescent="0.25">
      <c r="A26" s="26">
        <f t="shared" si="2"/>
        <v>17</v>
      </c>
      <c r="B26" s="29"/>
      <c r="C26" s="27"/>
      <c r="D26" s="28">
        <f t="shared" si="3"/>
        <v>1291</v>
      </c>
      <c r="E26" s="29"/>
      <c r="F26" s="30">
        <v>0.3</v>
      </c>
      <c r="G26" s="27" t="s">
        <v>583</v>
      </c>
      <c r="H26" s="34">
        <v>1968</v>
      </c>
      <c r="I26" s="31">
        <v>1</v>
      </c>
      <c r="J26" s="29" t="s">
        <v>539</v>
      </c>
      <c r="K26" s="32">
        <f t="shared" si="0"/>
        <v>0.3</v>
      </c>
      <c r="L26" s="32">
        <f t="shared" si="1"/>
        <v>0.3</v>
      </c>
      <c r="M26" s="32">
        <v>0.65</v>
      </c>
    </row>
    <row r="27" spans="1:13" x14ac:dyDescent="0.25">
      <c r="A27" s="26">
        <f t="shared" si="2"/>
        <v>18</v>
      </c>
      <c r="B27" s="29"/>
      <c r="C27" s="27"/>
      <c r="D27" s="28">
        <f t="shared" si="3"/>
        <v>1292</v>
      </c>
      <c r="E27" s="29" t="s">
        <v>69</v>
      </c>
      <c r="F27" s="30">
        <v>0.4</v>
      </c>
      <c r="G27" s="27" t="s">
        <v>583</v>
      </c>
      <c r="H27" s="34">
        <v>1973</v>
      </c>
      <c r="I27" s="31">
        <v>1</v>
      </c>
      <c r="J27" s="29" t="s">
        <v>541</v>
      </c>
      <c r="K27" s="32">
        <f t="shared" si="0"/>
        <v>0.4</v>
      </c>
      <c r="L27" s="32">
        <f t="shared" si="1"/>
        <v>0.4</v>
      </c>
      <c r="M27" s="32">
        <v>0.65</v>
      </c>
    </row>
    <row r="28" spans="1:13" x14ac:dyDescent="0.25">
      <c r="A28" s="26">
        <f t="shared" si="2"/>
        <v>19</v>
      </c>
      <c r="B28" s="29"/>
      <c r="C28" s="27"/>
      <c r="D28" s="28">
        <f t="shared" si="3"/>
        <v>1293</v>
      </c>
      <c r="E28" s="29" t="s">
        <v>69</v>
      </c>
      <c r="F28" s="30">
        <v>0.5</v>
      </c>
      <c r="G28" s="27" t="s">
        <v>583</v>
      </c>
      <c r="H28" s="34">
        <v>1973</v>
      </c>
      <c r="I28" s="31">
        <v>1</v>
      </c>
      <c r="J28" s="29" t="s">
        <v>541</v>
      </c>
      <c r="K28" s="32">
        <f t="shared" si="0"/>
        <v>0.5</v>
      </c>
      <c r="L28" s="32">
        <f t="shared" si="1"/>
        <v>0.5</v>
      </c>
      <c r="M28" s="32">
        <v>0.8</v>
      </c>
    </row>
    <row r="29" spans="1:13" x14ac:dyDescent="0.25">
      <c r="A29" s="26">
        <f t="shared" si="2"/>
        <v>20</v>
      </c>
      <c r="B29" s="29"/>
      <c r="C29" s="27"/>
      <c r="D29" s="28">
        <f t="shared" si="3"/>
        <v>1294</v>
      </c>
      <c r="E29" s="29" t="s">
        <v>69</v>
      </c>
      <c r="F29" s="30">
        <v>1</v>
      </c>
      <c r="G29" s="27" t="s">
        <v>583</v>
      </c>
      <c r="H29" s="34">
        <v>1973</v>
      </c>
      <c r="I29" s="31">
        <v>1</v>
      </c>
      <c r="J29" s="29" t="s">
        <v>541</v>
      </c>
      <c r="K29" s="32">
        <f t="shared" si="0"/>
        <v>1</v>
      </c>
      <c r="L29" s="32">
        <f t="shared" si="1"/>
        <v>1</v>
      </c>
      <c r="M29" s="32">
        <v>1.65</v>
      </c>
    </row>
    <row r="30" spans="1:13" x14ac:dyDescent="0.25">
      <c r="A30" s="26">
        <f t="shared" si="2"/>
        <v>21</v>
      </c>
      <c r="B30" s="29"/>
      <c r="C30" s="27"/>
      <c r="D30" s="28">
        <f t="shared" si="3"/>
        <v>1295</v>
      </c>
      <c r="E30" s="29" t="s">
        <v>69</v>
      </c>
      <c r="F30" s="30">
        <v>5</v>
      </c>
      <c r="G30" s="27" t="s">
        <v>583</v>
      </c>
      <c r="H30" s="34">
        <v>1973</v>
      </c>
      <c r="I30" s="31">
        <v>1</v>
      </c>
      <c r="J30" s="29" t="s">
        <v>541</v>
      </c>
      <c r="K30" s="32">
        <f t="shared" si="0"/>
        <v>5</v>
      </c>
      <c r="L30" s="32">
        <f t="shared" si="1"/>
        <v>5</v>
      </c>
      <c r="M30" s="32">
        <v>8.5</v>
      </c>
    </row>
    <row r="31" spans="1:13" x14ac:dyDescent="0.25">
      <c r="A31" s="26">
        <f t="shared" si="2"/>
        <v>22</v>
      </c>
      <c r="B31" s="29"/>
      <c r="C31" s="27"/>
      <c r="D31" s="28">
        <v>1297</v>
      </c>
      <c r="E31" s="29"/>
      <c r="F31" s="30">
        <v>0.03</v>
      </c>
      <c r="G31" s="80" t="s">
        <v>587</v>
      </c>
      <c r="H31" s="34">
        <v>1975</v>
      </c>
      <c r="I31" s="31">
        <v>1</v>
      </c>
      <c r="J31" s="29" t="s">
        <v>541</v>
      </c>
      <c r="K31" s="32">
        <f t="shared" si="0"/>
        <v>0.03</v>
      </c>
      <c r="L31" s="32">
        <f t="shared" si="1"/>
        <v>0.03</v>
      </c>
      <c r="M31" s="32">
        <v>0.25</v>
      </c>
    </row>
    <row r="32" spans="1:13" x14ac:dyDescent="0.25">
      <c r="A32" s="26">
        <f t="shared" si="2"/>
        <v>23</v>
      </c>
      <c r="B32" s="29"/>
      <c r="C32" s="27"/>
      <c r="D32" s="28">
        <f t="shared" si="3"/>
        <v>1298</v>
      </c>
      <c r="E32" s="29"/>
      <c r="F32" s="30">
        <v>0.06</v>
      </c>
      <c r="G32" s="80" t="s">
        <v>587</v>
      </c>
      <c r="H32" s="34">
        <v>1967</v>
      </c>
      <c r="I32" s="31">
        <v>1</v>
      </c>
      <c r="J32" s="29" t="s">
        <v>541</v>
      </c>
      <c r="K32" s="32">
        <f t="shared" si="0"/>
        <v>0.06</v>
      </c>
      <c r="L32" s="32">
        <f t="shared" si="1"/>
        <v>0.06</v>
      </c>
      <c r="M32" s="32">
        <v>0.25</v>
      </c>
    </row>
    <row r="33" spans="1:13" x14ac:dyDescent="0.25">
      <c r="A33" s="26">
        <f t="shared" si="2"/>
        <v>24</v>
      </c>
      <c r="B33" s="29"/>
      <c r="C33" s="27"/>
      <c r="D33" s="28">
        <f t="shared" si="3"/>
        <v>1299</v>
      </c>
      <c r="E33" s="29"/>
      <c r="F33" s="30">
        <v>0.01</v>
      </c>
      <c r="G33" s="80" t="s">
        <v>587</v>
      </c>
      <c r="H33" s="34">
        <v>1968</v>
      </c>
      <c r="I33" s="31">
        <v>1</v>
      </c>
      <c r="J33" s="29" t="s">
        <v>541</v>
      </c>
      <c r="K33" s="32">
        <f t="shared" si="0"/>
        <v>0.01</v>
      </c>
      <c r="L33" s="32">
        <f t="shared" si="1"/>
        <v>0.01</v>
      </c>
      <c r="M33" s="32">
        <v>0.25</v>
      </c>
    </row>
    <row r="34" spans="1:13" x14ac:dyDescent="0.25">
      <c r="A34" s="26">
        <f t="shared" si="2"/>
        <v>25</v>
      </c>
      <c r="B34" s="29"/>
      <c r="C34" s="27"/>
      <c r="D34" s="28">
        <v>1303</v>
      </c>
      <c r="E34" s="29"/>
      <c r="F34" s="30">
        <v>0.04</v>
      </c>
      <c r="G34" s="80" t="s">
        <v>587</v>
      </c>
      <c r="H34" s="34">
        <v>1966</v>
      </c>
      <c r="I34" s="31">
        <v>1</v>
      </c>
      <c r="J34" s="29" t="s">
        <v>541</v>
      </c>
      <c r="K34" s="32">
        <f t="shared" si="0"/>
        <v>0.04</v>
      </c>
      <c r="L34" s="32">
        <f t="shared" si="1"/>
        <v>0.04</v>
      </c>
      <c r="M34" s="32">
        <v>0.25</v>
      </c>
    </row>
    <row r="35" spans="1:13" x14ac:dyDescent="0.25">
      <c r="A35" s="26">
        <f t="shared" si="2"/>
        <v>26</v>
      </c>
      <c r="B35" s="29"/>
      <c r="C35" s="27"/>
      <c r="D35" s="28">
        <f t="shared" si="3"/>
        <v>1304</v>
      </c>
      <c r="E35" s="29"/>
      <c r="F35" s="30">
        <v>0.05</v>
      </c>
      <c r="G35" s="80" t="s">
        <v>587</v>
      </c>
      <c r="H35" s="34">
        <v>1966</v>
      </c>
      <c r="I35" s="31">
        <v>1</v>
      </c>
      <c r="J35" s="29" t="s">
        <v>541</v>
      </c>
      <c r="K35" s="32">
        <f t="shared" si="0"/>
        <v>0.05</v>
      </c>
      <c r="L35" s="32">
        <f t="shared" si="1"/>
        <v>0.05</v>
      </c>
      <c r="M35" s="32">
        <v>0.25</v>
      </c>
    </row>
    <row r="36" spans="1:13" x14ac:dyDescent="0.25">
      <c r="A36" s="26">
        <f t="shared" si="2"/>
        <v>27</v>
      </c>
      <c r="B36" s="29"/>
      <c r="C36" s="27"/>
      <c r="D36" s="36" t="s">
        <v>588</v>
      </c>
      <c r="E36" s="29"/>
      <c r="F36" s="30">
        <v>0.05</v>
      </c>
      <c r="G36" s="80" t="s">
        <v>587</v>
      </c>
      <c r="H36" s="34">
        <v>1981</v>
      </c>
      <c r="I36" s="31">
        <v>1</v>
      </c>
      <c r="J36" s="29" t="s">
        <v>541</v>
      </c>
      <c r="K36" s="32">
        <f t="shared" si="0"/>
        <v>0.05</v>
      </c>
      <c r="L36" s="32">
        <f t="shared" si="1"/>
        <v>0.05</v>
      </c>
      <c r="M36" s="32">
        <v>0.25</v>
      </c>
    </row>
    <row r="37" spans="1:13" x14ac:dyDescent="0.25">
      <c r="A37" s="26">
        <f t="shared" si="2"/>
        <v>28</v>
      </c>
      <c r="B37" s="29"/>
      <c r="C37" s="27"/>
      <c r="D37" s="28">
        <v>1305</v>
      </c>
      <c r="E37" s="29"/>
      <c r="F37" s="30">
        <v>0.06</v>
      </c>
      <c r="G37" s="80" t="s">
        <v>587</v>
      </c>
      <c r="H37" s="34">
        <v>1968</v>
      </c>
      <c r="I37" s="31">
        <v>1</v>
      </c>
      <c r="J37" s="29" t="s">
        <v>541</v>
      </c>
      <c r="K37" s="32">
        <f t="shared" si="0"/>
        <v>0.06</v>
      </c>
      <c r="L37" s="32">
        <f t="shared" si="1"/>
        <v>0.06</v>
      </c>
      <c r="M37" s="32">
        <v>0.25</v>
      </c>
    </row>
    <row r="38" spans="1:13" x14ac:dyDescent="0.25">
      <c r="A38" s="26">
        <f t="shared" si="2"/>
        <v>29</v>
      </c>
      <c r="B38" s="29"/>
      <c r="C38" s="27"/>
      <c r="D38" s="36" t="s">
        <v>589</v>
      </c>
      <c r="E38" s="29"/>
      <c r="F38" s="30">
        <v>0.15</v>
      </c>
      <c r="G38" s="80" t="s">
        <v>587</v>
      </c>
      <c r="H38" s="34">
        <v>1978</v>
      </c>
      <c r="I38" s="31">
        <v>1</v>
      </c>
      <c r="J38" s="29" t="s">
        <v>541</v>
      </c>
      <c r="K38" s="32">
        <f t="shared" si="0"/>
        <v>0.15</v>
      </c>
      <c r="L38" s="32">
        <f t="shared" si="1"/>
        <v>0.15</v>
      </c>
      <c r="M38" s="32">
        <v>0.25</v>
      </c>
    </row>
    <row r="39" spans="1:13" x14ac:dyDescent="0.25">
      <c r="A39" s="26">
        <f t="shared" si="2"/>
        <v>30</v>
      </c>
      <c r="B39" s="29"/>
      <c r="C39" s="27"/>
      <c r="D39" s="36" t="s">
        <v>589</v>
      </c>
      <c r="E39" s="29" t="s">
        <v>590</v>
      </c>
      <c r="F39" s="30">
        <v>0.15</v>
      </c>
      <c r="G39" s="80" t="s">
        <v>587</v>
      </c>
      <c r="H39" s="34">
        <v>1978</v>
      </c>
      <c r="I39" s="31">
        <v>1</v>
      </c>
      <c r="J39" s="29" t="s">
        <v>541</v>
      </c>
      <c r="K39" s="32">
        <f t="shared" si="0"/>
        <v>0.15</v>
      </c>
      <c r="L39" s="32">
        <f t="shared" si="1"/>
        <v>0.15</v>
      </c>
      <c r="M39" s="32">
        <v>1.5</v>
      </c>
    </row>
    <row r="40" spans="1:13" x14ac:dyDescent="0.25">
      <c r="A40" s="26">
        <f t="shared" si="2"/>
        <v>31</v>
      </c>
      <c r="B40" s="29"/>
      <c r="C40" s="27"/>
      <c r="D40" s="36" t="s">
        <v>591</v>
      </c>
      <c r="E40" s="29"/>
      <c r="F40" s="30">
        <v>1</v>
      </c>
      <c r="G40" s="80" t="s">
        <v>587</v>
      </c>
      <c r="H40" s="34">
        <v>1973</v>
      </c>
      <c r="I40" s="31">
        <v>1</v>
      </c>
      <c r="J40" s="29" t="s">
        <v>541</v>
      </c>
      <c r="K40" s="32">
        <f t="shared" si="0"/>
        <v>1</v>
      </c>
      <c r="L40" s="32">
        <f t="shared" si="1"/>
        <v>1</v>
      </c>
      <c r="M40" s="32">
        <v>3.25</v>
      </c>
    </row>
    <row r="41" spans="1:13" x14ac:dyDescent="0.25">
      <c r="A41" s="26">
        <f t="shared" si="2"/>
        <v>32</v>
      </c>
      <c r="B41" s="29"/>
      <c r="C41" s="27"/>
      <c r="D41" s="28">
        <v>1306</v>
      </c>
      <c r="E41" s="29"/>
      <c r="F41" s="30">
        <v>0.05</v>
      </c>
      <c r="G41" s="27" t="s">
        <v>592</v>
      </c>
      <c r="H41" s="34">
        <v>1966</v>
      </c>
      <c r="I41" s="31">
        <v>1</v>
      </c>
      <c r="J41" s="29"/>
      <c r="K41" s="32">
        <f t="shared" si="0"/>
        <v>0.05</v>
      </c>
      <c r="L41" s="32">
        <v>0.1</v>
      </c>
      <c r="M41" s="32">
        <v>0.25</v>
      </c>
    </row>
    <row r="42" spans="1:13" x14ac:dyDescent="0.25">
      <c r="A42" s="26">
        <f t="shared" si="2"/>
        <v>33</v>
      </c>
      <c r="B42" s="29"/>
      <c r="C42" s="27"/>
      <c r="D42" s="28">
        <f t="shared" si="3"/>
        <v>1307</v>
      </c>
      <c r="E42" s="29"/>
      <c r="F42" s="30">
        <v>0.05</v>
      </c>
      <c r="G42" s="27" t="s">
        <v>593</v>
      </c>
      <c r="H42" s="34">
        <v>1966</v>
      </c>
      <c r="I42" s="31">
        <v>1</v>
      </c>
      <c r="J42" s="29"/>
      <c r="K42" s="32">
        <f t="shared" si="0"/>
        <v>0.05</v>
      </c>
      <c r="L42" s="32">
        <v>0.1</v>
      </c>
      <c r="M42" s="32">
        <v>0.25</v>
      </c>
    </row>
    <row r="43" spans="1:13" x14ac:dyDescent="0.25">
      <c r="A43" s="26">
        <f t="shared" si="2"/>
        <v>34</v>
      </c>
      <c r="B43" s="29"/>
      <c r="C43" s="27"/>
      <c r="D43" s="28">
        <f t="shared" si="3"/>
        <v>1308</v>
      </c>
      <c r="E43" s="29"/>
      <c r="F43" s="30">
        <v>0.05</v>
      </c>
      <c r="G43" s="27" t="s">
        <v>594</v>
      </c>
      <c r="H43" s="34">
        <v>1966</v>
      </c>
      <c r="I43" s="31">
        <v>1</v>
      </c>
      <c r="J43" s="29"/>
      <c r="K43" s="32">
        <f t="shared" si="0"/>
        <v>0.05</v>
      </c>
      <c r="L43" s="32">
        <v>0.1</v>
      </c>
      <c r="M43" s="32">
        <v>0.25</v>
      </c>
    </row>
    <row r="44" spans="1:13" x14ac:dyDescent="0.25">
      <c r="A44" s="26">
        <f t="shared" si="2"/>
        <v>35</v>
      </c>
      <c r="B44" s="29"/>
      <c r="C44" s="27"/>
      <c r="D44" s="28">
        <f t="shared" si="3"/>
        <v>1309</v>
      </c>
      <c r="E44" s="29"/>
      <c r="F44" s="30">
        <v>0.05</v>
      </c>
      <c r="G44" s="27" t="s">
        <v>595</v>
      </c>
      <c r="H44" s="34">
        <v>1966</v>
      </c>
      <c r="I44" s="31">
        <v>1</v>
      </c>
      <c r="J44" s="29"/>
      <c r="K44" s="32">
        <f t="shared" si="0"/>
        <v>0.05</v>
      </c>
      <c r="L44" s="32">
        <v>0.1</v>
      </c>
      <c r="M44" s="32">
        <v>0.25</v>
      </c>
    </row>
    <row r="45" spans="1:13" x14ac:dyDescent="0.25">
      <c r="A45" s="26">
        <f t="shared" si="2"/>
        <v>36</v>
      </c>
      <c r="B45" s="29"/>
      <c r="C45" s="27"/>
      <c r="D45" s="28">
        <f t="shared" si="3"/>
        <v>1310</v>
      </c>
      <c r="E45" s="29"/>
      <c r="F45" s="30">
        <v>0.05</v>
      </c>
      <c r="G45" s="80" t="s">
        <v>596</v>
      </c>
      <c r="H45" s="34">
        <v>1966</v>
      </c>
      <c r="I45" s="31">
        <v>1</v>
      </c>
      <c r="J45" s="29"/>
      <c r="K45" s="32">
        <f t="shared" si="0"/>
        <v>0.05</v>
      </c>
      <c r="L45" s="32">
        <v>0.1</v>
      </c>
      <c r="M45" s="32">
        <v>0.25</v>
      </c>
    </row>
    <row r="46" spans="1:13" x14ac:dyDescent="0.25">
      <c r="A46" s="26">
        <f t="shared" si="2"/>
        <v>37</v>
      </c>
      <c r="B46" s="29"/>
      <c r="C46" s="27"/>
      <c r="D46" s="28">
        <f t="shared" si="3"/>
        <v>1311</v>
      </c>
      <c r="E46" s="29"/>
      <c r="F46" s="30">
        <v>0.05</v>
      </c>
      <c r="G46" s="80" t="s">
        <v>597</v>
      </c>
      <c r="H46" s="34">
        <v>1966</v>
      </c>
      <c r="I46" s="31">
        <v>1</v>
      </c>
      <c r="J46" s="29"/>
      <c r="K46" s="32">
        <f t="shared" si="0"/>
        <v>0.05</v>
      </c>
      <c r="L46" s="32">
        <v>0.1</v>
      </c>
      <c r="M46" s="32">
        <v>0.25</v>
      </c>
    </row>
    <row r="47" spans="1:13" x14ac:dyDescent="0.25">
      <c r="A47" s="26">
        <f t="shared" si="2"/>
        <v>38</v>
      </c>
      <c r="B47" s="29"/>
      <c r="C47" s="27"/>
      <c r="D47" s="28">
        <f t="shared" si="3"/>
        <v>1312</v>
      </c>
      <c r="E47" s="29"/>
      <c r="F47" s="30">
        <v>0.05</v>
      </c>
      <c r="G47" s="27" t="s">
        <v>598</v>
      </c>
      <c r="H47" s="34">
        <v>1966</v>
      </c>
      <c r="I47" s="31">
        <v>1</v>
      </c>
      <c r="J47" s="29"/>
      <c r="K47" s="32">
        <f t="shared" si="0"/>
        <v>0.05</v>
      </c>
      <c r="L47" s="32">
        <v>0.1</v>
      </c>
      <c r="M47" s="32">
        <v>0.25</v>
      </c>
    </row>
    <row r="48" spans="1:13" x14ac:dyDescent="0.25">
      <c r="A48" s="26">
        <f t="shared" si="2"/>
        <v>39</v>
      </c>
      <c r="B48" s="29"/>
      <c r="C48" s="27"/>
      <c r="D48" s="28">
        <f t="shared" si="3"/>
        <v>1313</v>
      </c>
      <c r="E48" s="29"/>
      <c r="F48" s="30">
        <v>0.05</v>
      </c>
      <c r="G48" s="27" t="s">
        <v>599</v>
      </c>
      <c r="H48" s="34">
        <v>1966</v>
      </c>
      <c r="I48" s="31">
        <v>1</v>
      </c>
      <c r="J48" s="29"/>
      <c r="K48" s="32">
        <f t="shared" si="0"/>
        <v>0.05</v>
      </c>
      <c r="L48" s="32">
        <v>0.1</v>
      </c>
      <c r="M48" s="32">
        <v>0.25</v>
      </c>
    </row>
    <row r="49" spans="1:13" x14ac:dyDescent="0.25">
      <c r="A49" s="26">
        <f t="shared" si="2"/>
        <v>40</v>
      </c>
      <c r="B49" s="29"/>
      <c r="C49" s="27"/>
      <c r="D49" s="28">
        <f t="shared" si="3"/>
        <v>1314</v>
      </c>
      <c r="E49" s="29"/>
      <c r="F49" s="30">
        <v>0.05</v>
      </c>
      <c r="G49" s="27" t="s">
        <v>600</v>
      </c>
      <c r="H49" s="34">
        <v>1966</v>
      </c>
      <c r="I49" s="31">
        <v>1</v>
      </c>
      <c r="J49" s="29" t="s">
        <v>539</v>
      </c>
      <c r="K49" s="32">
        <f t="shared" si="0"/>
        <v>0.05</v>
      </c>
      <c r="L49" s="32">
        <v>0.1</v>
      </c>
      <c r="M49" s="32">
        <v>0.25</v>
      </c>
    </row>
    <row r="50" spans="1:13" x14ac:dyDescent="0.25">
      <c r="A50" s="26">
        <f t="shared" si="2"/>
        <v>41</v>
      </c>
      <c r="B50" s="29"/>
      <c r="C50" s="27"/>
      <c r="D50" s="28">
        <f t="shared" si="3"/>
        <v>1315</v>
      </c>
      <c r="E50" s="29"/>
      <c r="F50" s="30">
        <v>0.05</v>
      </c>
      <c r="G50" s="27" t="s">
        <v>601</v>
      </c>
      <c r="H50" s="34">
        <v>1966</v>
      </c>
      <c r="I50" s="31">
        <v>1</v>
      </c>
      <c r="J50" s="29" t="s">
        <v>539</v>
      </c>
      <c r="K50" s="32">
        <f t="shared" si="0"/>
        <v>0.05</v>
      </c>
      <c r="L50" s="32">
        <v>0.1</v>
      </c>
      <c r="M50" s="32">
        <v>0.25</v>
      </c>
    </row>
    <row r="51" spans="1:13" x14ac:dyDescent="0.25">
      <c r="A51" s="26">
        <f t="shared" si="2"/>
        <v>42</v>
      </c>
      <c r="B51" s="29"/>
      <c r="C51" s="27"/>
      <c r="D51" s="28">
        <f t="shared" si="3"/>
        <v>1316</v>
      </c>
      <c r="E51" s="29"/>
      <c r="F51" s="30">
        <v>0.05</v>
      </c>
      <c r="G51" s="27" t="s">
        <v>602</v>
      </c>
      <c r="H51" s="34">
        <v>1966</v>
      </c>
      <c r="I51" s="31">
        <v>1</v>
      </c>
      <c r="J51" s="29" t="s">
        <v>539</v>
      </c>
      <c r="K51" s="32">
        <f t="shared" si="0"/>
        <v>0.05</v>
      </c>
      <c r="L51" s="32">
        <v>0.1</v>
      </c>
      <c r="M51" s="32">
        <v>0.25</v>
      </c>
    </row>
    <row r="52" spans="1:13" x14ac:dyDescent="0.25">
      <c r="A52" s="26">
        <f t="shared" si="2"/>
        <v>43</v>
      </c>
      <c r="B52" s="29"/>
      <c r="C52" s="27"/>
      <c r="D52" s="28">
        <f t="shared" si="3"/>
        <v>1317</v>
      </c>
      <c r="E52" s="29"/>
      <c r="F52" s="30">
        <v>0.05</v>
      </c>
      <c r="G52" s="27" t="s">
        <v>603</v>
      </c>
      <c r="H52" s="34">
        <v>1966</v>
      </c>
      <c r="I52" s="31">
        <v>1</v>
      </c>
      <c r="J52" s="29" t="s">
        <v>539</v>
      </c>
      <c r="K52" s="32">
        <f t="shared" si="0"/>
        <v>0.05</v>
      </c>
      <c r="L52" s="32">
        <v>0.1</v>
      </c>
      <c r="M52" s="32">
        <v>0.25</v>
      </c>
    </row>
    <row r="53" spans="1:13" x14ac:dyDescent="0.25">
      <c r="A53" s="26">
        <f t="shared" si="2"/>
        <v>44</v>
      </c>
      <c r="B53" s="29"/>
      <c r="C53" s="27"/>
      <c r="D53" s="28">
        <f t="shared" si="3"/>
        <v>1318</v>
      </c>
      <c r="E53" s="29"/>
      <c r="F53" s="30">
        <v>0.05</v>
      </c>
      <c r="G53" s="27" t="s">
        <v>604</v>
      </c>
      <c r="H53" s="34">
        <v>1966</v>
      </c>
      <c r="I53" s="31">
        <v>1</v>
      </c>
      <c r="J53" s="29" t="s">
        <v>539</v>
      </c>
      <c r="K53" s="32">
        <f t="shared" si="0"/>
        <v>0.05</v>
      </c>
      <c r="L53" s="32">
        <v>0.1</v>
      </c>
      <c r="M53" s="32">
        <v>0.25</v>
      </c>
    </row>
    <row r="54" spans="1:13" x14ac:dyDescent="0.25">
      <c r="A54" s="26">
        <f t="shared" si="2"/>
        <v>45</v>
      </c>
      <c r="B54" s="29"/>
      <c r="C54" s="27"/>
      <c r="D54" s="28">
        <f t="shared" si="3"/>
        <v>1319</v>
      </c>
      <c r="E54" s="29"/>
      <c r="F54" s="30">
        <v>0.05</v>
      </c>
      <c r="G54" s="27" t="s">
        <v>605</v>
      </c>
      <c r="H54" s="34">
        <v>1966</v>
      </c>
      <c r="I54" s="31">
        <v>1</v>
      </c>
      <c r="J54" s="29" t="s">
        <v>539</v>
      </c>
      <c r="K54" s="32">
        <f t="shared" si="0"/>
        <v>0.05</v>
      </c>
      <c r="L54" s="32">
        <v>0.1</v>
      </c>
      <c r="M54" s="32">
        <v>0.25</v>
      </c>
    </row>
    <row r="55" spans="1:13" x14ac:dyDescent="0.25">
      <c r="A55" s="26">
        <f t="shared" si="2"/>
        <v>46</v>
      </c>
      <c r="B55" s="29"/>
      <c r="C55" s="27"/>
      <c r="D55" s="28">
        <f t="shared" si="3"/>
        <v>1320</v>
      </c>
      <c r="E55" s="29"/>
      <c r="F55" s="30">
        <v>0.05</v>
      </c>
      <c r="G55" s="27" t="s">
        <v>606</v>
      </c>
      <c r="H55" s="34">
        <v>1966</v>
      </c>
      <c r="I55" s="31">
        <v>1</v>
      </c>
      <c r="J55" s="29" t="s">
        <v>539</v>
      </c>
      <c r="K55" s="32">
        <f t="shared" si="0"/>
        <v>0.05</v>
      </c>
      <c r="L55" s="32">
        <v>0.1</v>
      </c>
      <c r="M55" s="32">
        <v>0.25</v>
      </c>
    </row>
    <row r="56" spans="1:13" x14ac:dyDescent="0.25">
      <c r="A56" s="26">
        <f t="shared" si="2"/>
        <v>47</v>
      </c>
      <c r="B56" s="29"/>
      <c r="C56" s="27"/>
      <c r="D56" s="28">
        <f t="shared" si="3"/>
        <v>1321</v>
      </c>
      <c r="E56" s="29"/>
      <c r="F56" s="30">
        <v>0.05</v>
      </c>
      <c r="G56" s="27" t="s">
        <v>532</v>
      </c>
      <c r="H56" s="34">
        <v>1966</v>
      </c>
      <c r="I56" s="31">
        <v>1</v>
      </c>
      <c r="J56" s="29" t="s">
        <v>539</v>
      </c>
      <c r="K56" s="32">
        <f t="shared" si="0"/>
        <v>0.05</v>
      </c>
      <c r="L56" s="32">
        <v>0.1</v>
      </c>
      <c r="M56" s="32">
        <v>0.25</v>
      </c>
    </row>
    <row r="57" spans="1:13" x14ac:dyDescent="0.25">
      <c r="A57" s="26">
        <f t="shared" si="2"/>
        <v>48</v>
      </c>
      <c r="B57" s="29"/>
      <c r="C57" s="27"/>
      <c r="D57" s="28">
        <f t="shared" si="3"/>
        <v>1322</v>
      </c>
      <c r="E57" s="29"/>
      <c r="F57" s="30">
        <v>0.05</v>
      </c>
      <c r="G57" s="27" t="s">
        <v>607</v>
      </c>
      <c r="H57" s="34">
        <v>1966</v>
      </c>
      <c r="I57" s="31">
        <v>1</v>
      </c>
      <c r="J57" s="29" t="s">
        <v>539</v>
      </c>
      <c r="K57" s="32">
        <f t="shared" si="0"/>
        <v>0.05</v>
      </c>
      <c r="L57" s="32">
        <v>0.1</v>
      </c>
      <c r="M57" s="32">
        <v>0.25</v>
      </c>
    </row>
    <row r="58" spans="1:13" x14ac:dyDescent="0.25">
      <c r="A58" s="26">
        <f t="shared" si="2"/>
        <v>49</v>
      </c>
      <c r="B58" s="29"/>
      <c r="C58" s="27"/>
      <c r="D58" s="28">
        <f t="shared" si="3"/>
        <v>1323</v>
      </c>
      <c r="E58" s="29"/>
      <c r="F58" s="30">
        <v>0.05</v>
      </c>
      <c r="G58" s="27" t="s">
        <v>608</v>
      </c>
      <c r="H58" s="34">
        <v>1967</v>
      </c>
      <c r="I58" s="31">
        <v>1</v>
      </c>
      <c r="J58" s="29"/>
      <c r="K58" s="32">
        <f t="shared" si="0"/>
        <v>0.05</v>
      </c>
      <c r="L58" s="32">
        <v>0.1</v>
      </c>
      <c r="M58" s="32">
        <v>0.25</v>
      </c>
    </row>
    <row r="59" spans="1:13" x14ac:dyDescent="0.25">
      <c r="A59" s="26">
        <f t="shared" si="2"/>
        <v>50</v>
      </c>
      <c r="B59" s="29"/>
      <c r="C59" s="27"/>
      <c r="D59" s="28">
        <f t="shared" si="3"/>
        <v>1324</v>
      </c>
      <c r="E59" s="29"/>
      <c r="F59" s="30">
        <v>0.05</v>
      </c>
      <c r="G59" s="27" t="s">
        <v>609</v>
      </c>
      <c r="H59" s="34">
        <v>1967</v>
      </c>
      <c r="I59" s="31">
        <v>1</v>
      </c>
      <c r="J59" s="29"/>
      <c r="K59" s="32">
        <f t="shared" si="0"/>
        <v>0.05</v>
      </c>
      <c r="L59" s="32">
        <v>0.1</v>
      </c>
      <c r="M59" s="32">
        <v>0.25</v>
      </c>
    </row>
    <row r="60" spans="1:13" x14ac:dyDescent="0.25">
      <c r="A60" s="26">
        <f t="shared" si="2"/>
        <v>51</v>
      </c>
      <c r="B60" s="29"/>
      <c r="C60" s="27"/>
      <c r="D60" s="28">
        <f t="shared" si="3"/>
        <v>1325</v>
      </c>
      <c r="E60" s="29"/>
      <c r="F60" s="30">
        <v>0.05</v>
      </c>
      <c r="G60" s="27" t="s">
        <v>610</v>
      </c>
      <c r="H60" s="34">
        <v>1967</v>
      </c>
      <c r="I60" s="31">
        <v>1</v>
      </c>
      <c r="J60" s="29"/>
      <c r="K60" s="32">
        <f t="shared" si="0"/>
        <v>0.05</v>
      </c>
      <c r="L60" s="32">
        <v>0.1</v>
      </c>
      <c r="M60" s="32">
        <v>0.25</v>
      </c>
    </row>
    <row r="61" spans="1:13" x14ac:dyDescent="0.25">
      <c r="A61" s="26">
        <f t="shared" si="2"/>
        <v>52</v>
      </c>
      <c r="B61" s="29"/>
      <c r="C61" s="27"/>
      <c r="D61" s="28">
        <f t="shared" si="3"/>
        <v>1326</v>
      </c>
      <c r="E61" s="29"/>
      <c r="F61" s="30">
        <v>0.05</v>
      </c>
      <c r="G61" s="27" t="s">
        <v>611</v>
      </c>
      <c r="H61" s="34">
        <v>1967</v>
      </c>
      <c r="I61" s="31">
        <v>1</v>
      </c>
      <c r="J61" s="29"/>
      <c r="K61" s="32">
        <f t="shared" si="0"/>
        <v>0.05</v>
      </c>
      <c r="L61" s="32">
        <v>0.1</v>
      </c>
      <c r="M61" s="32">
        <v>0.25</v>
      </c>
    </row>
    <row r="62" spans="1:13" x14ac:dyDescent="0.25">
      <c r="A62" s="26">
        <f t="shared" si="2"/>
        <v>53</v>
      </c>
      <c r="B62" s="29"/>
      <c r="C62" s="27"/>
      <c r="D62" s="28">
        <f t="shared" si="3"/>
        <v>1327</v>
      </c>
      <c r="E62" s="29"/>
      <c r="F62" s="30">
        <v>0.05</v>
      </c>
      <c r="G62" s="80" t="s">
        <v>612</v>
      </c>
      <c r="H62" s="34">
        <v>1967</v>
      </c>
      <c r="I62" s="31">
        <v>1</v>
      </c>
      <c r="J62" s="29"/>
      <c r="K62" s="32">
        <f t="shared" si="0"/>
        <v>0.05</v>
      </c>
      <c r="L62" s="32">
        <v>0.1</v>
      </c>
      <c r="M62" s="32">
        <v>0.25</v>
      </c>
    </row>
    <row r="63" spans="1:13" x14ac:dyDescent="0.25">
      <c r="A63" s="26">
        <f t="shared" si="2"/>
        <v>54</v>
      </c>
      <c r="B63" s="29"/>
      <c r="C63" s="27"/>
      <c r="D63" s="28">
        <f t="shared" si="3"/>
        <v>1328</v>
      </c>
      <c r="E63" s="29"/>
      <c r="F63" s="30">
        <v>0.05</v>
      </c>
      <c r="G63" s="27" t="s">
        <v>613</v>
      </c>
      <c r="H63" s="34">
        <v>1967</v>
      </c>
      <c r="I63" s="31">
        <v>1</v>
      </c>
      <c r="J63" s="29"/>
      <c r="K63" s="32">
        <f t="shared" si="0"/>
        <v>0.05</v>
      </c>
      <c r="L63" s="32">
        <v>0.1</v>
      </c>
      <c r="M63" s="32">
        <v>0.25</v>
      </c>
    </row>
    <row r="64" spans="1:13" x14ac:dyDescent="0.25">
      <c r="A64" s="26">
        <f t="shared" si="2"/>
        <v>55</v>
      </c>
      <c r="B64" s="29"/>
      <c r="C64" s="27"/>
      <c r="D64" s="28">
        <f t="shared" si="3"/>
        <v>1329</v>
      </c>
      <c r="E64" s="29"/>
      <c r="F64" s="30">
        <v>0.05</v>
      </c>
      <c r="G64" s="27" t="s">
        <v>614</v>
      </c>
      <c r="H64" s="34">
        <v>1967</v>
      </c>
      <c r="I64" s="31">
        <v>1</v>
      </c>
      <c r="J64" s="29"/>
      <c r="K64" s="32">
        <f t="shared" si="0"/>
        <v>0.05</v>
      </c>
      <c r="L64" s="32">
        <v>0.1</v>
      </c>
      <c r="M64" s="32">
        <v>0.25</v>
      </c>
    </row>
    <row r="65" spans="1:13" x14ac:dyDescent="0.25">
      <c r="A65" s="26">
        <f t="shared" si="2"/>
        <v>56</v>
      </c>
      <c r="B65" s="29"/>
      <c r="C65" s="27"/>
      <c r="D65" s="28">
        <f t="shared" si="3"/>
        <v>1330</v>
      </c>
      <c r="E65" s="29"/>
      <c r="F65" s="30">
        <v>0.05</v>
      </c>
      <c r="G65" s="27" t="s">
        <v>615</v>
      </c>
      <c r="H65" s="34">
        <v>1967</v>
      </c>
      <c r="I65" s="31">
        <v>1</v>
      </c>
      <c r="J65" s="29"/>
      <c r="K65" s="32">
        <f t="shared" si="0"/>
        <v>0.05</v>
      </c>
      <c r="L65" s="32">
        <v>0.1</v>
      </c>
      <c r="M65" s="32">
        <v>0.25</v>
      </c>
    </row>
    <row r="66" spans="1:13" x14ac:dyDescent="0.25">
      <c r="A66" s="26">
        <f t="shared" si="2"/>
        <v>57</v>
      </c>
      <c r="B66" s="29"/>
      <c r="C66" s="27"/>
      <c r="D66" s="83" t="s">
        <v>616</v>
      </c>
      <c r="E66" s="29" t="s">
        <v>51</v>
      </c>
      <c r="F66" s="30">
        <v>0.05</v>
      </c>
      <c r="G66" s="27" t="s">
        <v>617</v>
      </c>
      <c r="H66" s="34">
        <v>1967</v>
      </c>
      <c r="I66" s="31">
        <v>2</v>
      </c>
      <c r="J66" s="29"/>
      <c r="K66" s="32">
        <f t="shared" si="0"/>
        <v>0.1</v>
      </c>
      <c r="L66" s="32">
        <v>0.5</v>
      </c>
      <c r="M66" s="32">
        <v>1.1000000000000001</v>
      </c>
    </row>
    <row r="67" spans="1:13" x14ac:dyDescent="0.25">
      <c r="A67" s="26">
        <f t="shared" si="2"/>
        <v>58</v>
      </c>
      <c r="B67" s="29"/>
      <c r="C67" s="27"/>
      <c r="D67" s="28">
        <v>1333</v>
      </c>
      <c r="E67" s="29"/>
      <c r="F67" s="30">
        <v>0.05</v>
      </c>
      <c r="G67" s="27" t="s">
        <v>618</v>
      </c>
      <c r="H67" s="34">
        <v>1967</v>
      </c>
      <c r="I67" s="31">
        <v>1</v>
      </c>
      <c r="J67" s="29"/>
      <c r="K67" s="32">
        <f t="shared" si="0"/>
        <v>0.05</v>
      </c>
      <c r="L67" s="32">
        <v>0.1</v>
      </c>
      <c r="M67" s="32">
        <v>0.25</v>
      </c>
    </row>
    <row r="68" spans="1:13" x14ac:dyDescent="0.25">
      <c r="A68" s="26">
        <f t="shared" si="2"/>
        <v>59</v>
      </c>
      <c r="B68" s="29"/>
      <c r="C68" s="27"/>
      <c r="D68" s="28">
        <f t="shared" si="3"/>
        <v>1334</v>
      </c>
      <c r="E68" s="29"/>
      <c r="F68" s="30">
        <v>0.05</v>
      </c>
      <c r="G68" s="27" t="s">
        <v>619</v>
      </c>
      <c r="H68" s="34">
        <v>1967</v>
      </c>
      <c r="I68" s="31">
        <v>1</v>
      </c>
      <c r="J68" s="29"/>
      <c r="K68" s="32">
        <f t="shared" si="0"/>
        <v>0.05</v>
      </c>
      <c r="L68" s="32">
        <v>0.1</v>
      </c>
      <c r="M68" s="32">
        <v>0.25</v>
      </c>
    </row>
    <row r="69" spans="1:13" x14ac:dyDescent="0.25">
      <c r="A69" s="26">
        <f t="shared" si="2"/>
        <v>60</v>
      </c>
      <c r="B69" s="29"/>
      <c r="C69" s="27"/>
      <c r="D69" s="28">
        <f t="shared" si="3"/>
        <v>1335</v>
      </c>
      <c r="E69" s="29"/>
      <c r="F69" s="30">
        <v>0.05</v>
      </c>
      <c r="G69" s="27" t="s">
        <v>620</v>
      </c>
      <c r="H69" s="34">
        <v>1967</v>
      </c>
      <c r="I69" s="31">
        <v>1</v>
      </c>
      <c r="J69" s="29"/>
      <c r="K69" s="32">
        <f t="shared" si="0"/>
        <v>0.05</v>
      </c>
      <c r="L69" s="32">
        <v>0.1</v>
      </c>
      <c r="M69" s="32">
        <v>0.25</v>
      </c>
    </row>
    <row r="70" spans="1:13" x14ac:dyDescent="0.25">
      <c r="A70" s="26">
        <f t="shared" si="2"/>
        <v>61</v>
      </c>
      <c r="B70" s="29"/>
      <c r="C70" s="27"/>
      <c r="D70" s="28">
        <f t="shared" si="3"/>
        <v>1336</v>
      </c>
      <c r="E70" s="29"/>
      <c r="F70" s="30">
        <v>0.05</v>
      </c>
      <c r="G70" s="27" t="s">
        <v>532</v>
      </c>
      <c r="H70" s="34">
        <v>1967</v>
      </c>
      <c r="I70" s="31">
        <v>1</v>
      </c>
      <c r="J70" s="27"/>
      <c r="K70" s="32">
        <f t="shared" si="0"/>
        <v>0.05</v>
      </c>
      <c r="L70" s="32">
        <v>0.1</v>
      </c>
      <c r="M70" s="32">
        <v>0.25</v>
      </c>
    </row>
    <row r="71" spans="1:13" x14ac:dyDescent="0.25">
      <c r="A71" s="26">
        <f t="shared" si="2"/>
        <v>62</v>
      </c>
      <c r="B71" s="29"/>
      <c r="C71" s="27"/>
      <c r="D71" s="28">
        <f t="shared" si="3"/>
        <v>1337</v>
      </c>
      <c r="E71" s="29"/>
      <c r="F71" s="30">
        <v>0.05</v>
      </c>
      <c r="G71" s="27" t="s">
        <v>621</v>
      </c>
      <c r="H71" s="34">
        <v>1967</v>
      </c>
      <c r="I71" s="31">
        <v>1</v>
      </c>
      <c r="J71" s="29"/>
      <c r="K71" s="32">
        <f t="shared" si="0"/>
        <v>0.05</v>
      </c>
      <c r="L71" s="32">
        <v>0.1</v>
      </c>
      <c r="M71" s="32">
        <v>0.25</v>
      </c>
    </row>
    <row r="72" spans="1:13" x14ac:dyDescent="0.25">
      <c r="A72" s="26">
        <f t="shared" si="2"/>
        <v>63</v>
      </c>
      <c r="B72" s="29"/>
      <c r="C72" s="27"/>
      <c r="D72" s="28">
        <f t="shared" si="3"/>
        <v>1338</v>
      </c>
      <c r="E72" s="29"/>
      <c r="F72" s="30">
        <v>0.06</v>
      </c>
      <c r="G72" s="27" t="s">
        <v>622</v>
      </c>
      <c r="H72" s="34">
        <v>1968</v>
      </c>
      <c r="I72" s="31">
        <v>1</v>
      </c>
      <c r="J72" s="29"/>
      <c r="K72" s="32">
        <f t="shared" si="0"/>
        <v>0.06</v>
      </c>
      <c r="L72" s="32">
        <v>0.1</v>
      </c>
      <c r="M72" s="32">
        <v>0.25</v>
      </c>
    </row>
    <row r="73" spans="1:13" x14ac:dyDescent="0.25">
      <c r="A73" s="26">
        <f t="shared" si="2"/>
        <v>64</v>
      </c>
      <c r="B73" s="27" t="s">
        <v>30</v>
      </c>
      <c r="C73" s="27"/>
      <c r="D73" s="36" t="s">
        <v>623</v>
      </c>
      <c r="E73" s="29"/>
      <c r="F73" s="30">
        <v>0.06</v>
      </c>
      <c r="G73" s="27" t="s">
        <v>624</v>
      </c>
      <c r="H73" s="34">
        <v>1969</v>
      </c>
      <c r="I73" s="31">
        <v>1</v>
      </c>
      <c r="J73" s="29"/>
      <c r="K73" s="32">
        <f t="shared" si="0"/>
        <v>0.06</v>
      </c>
      <c r="L73" s="32">
        <v>0.1</v>
      </c>
      <c r="M73" s="32">
        <v>0.25</v>
      </c>
    </row>
    <row r="74" spans="1:13" x14ac:dyDescent="0.25">
      <c r="A74" s="26">
        <f t="shared" si="2"/>
        <v>65</v>
      </c>
      <c r="B74" s="29"/>
      <c r="C74" s="27"/>
      <c r="D74" s="36" t="s">
        <v>625</v>
      </c>
      <c r="E74" s="29"/>
      <c r="F74" s="30">
        <v>0.06</v>
      </c>
      <c r="G74" s="27" t="s">
        <v>622</v>
      </c>
      <c r="H74" s="34">
        <v>1970</v>
      </c>
      <c r="I74" s="31">
        <v>1</v>
      </c>
      <c r="J74" s="27"/>
      <c r="K74" s="32">
        <f t="shared" ref="K74:K81" si="4">IF(F74*I74&gt;0,F74*I74," ")</f>
        <v>0.06</v>
      </c>
      <c r="L74" s="32">
        <v>0.1</v>
      </c>
      <c r="M74" s="32">
        <v>0.25</v>
      </c>
    </row>
    <row r="75" spans="1:13" x14ac:dyDescent="0.25">
      <c r="A75" s="26">
        <f t="shared" ref="A75:A82" si="5">A74+1</f>
        <v>66</v>
      </c>
      <c r="B75" s="29"/>
      <c r="C75" s="27"/>
      <c r="D75" s="36" t="s">
        <v>626</v>
      </c>
      <c r="E75" s="29"/>
      <c r="F75" s="30">
        <v>0.08</v>
      </c>
      <c r="G75" s="27" t="s">
        <v>622</v>
      </c>
      <c r="H75" s="34">
        <v>1971</v>
      </c>
      <c r="I75" s="31">
        <v>1</v>
      </c>
      <c r="J75" s="29"/>
      <c r="K75" s="32">
        <f t="shared" si="4"/>
        <v>0.08</v>
      </c>
      <c r="L75" s="32">
        <v>0.1</v>
      </c>
      <c r="M75" s="32">
        <v>0.25</v>
      </c>
    </row>
    <row r="76" spans="1:13" x14ac:dyDescent="0.25">
      <c r="A76" s="26">
        <f t="shared" si="5"/>
        <v>67</v>
      </c>
      <c r="B76" s="29"/>
      <c r="C76" s="27"/>
      <c r="D76" s="36" t="s">
        <v>627</v>
      </c>
      <c r="E76" s="29"/>
      <c r="F76" s="30">
        <v>0.08</v>
      </c>
      <c r="G76" s="27" t="s">
        <v>624</v>
      </c>
      <c r="H76" s="34">
        <v>1971</v>
      </c>
      <c r="I76" s="31">
        <v>1</v>
      </c>
      <c r="J76" s="29"/>
      <c r="K76" s="32">
        <f t="shared" si="4"/>
        <v>0.08</v>
      </c>
      <c r="L76" s="32">
        <v>0.1</v>
      </c>
      <c r="M76" s="32">
        <v>0.3</v>
      </c>
    </row>
    <row r="77" spans="1:13" x14ac:dyDescent="0.25">
      <c r="A77" s="26">
        <f t="shared" si="5"/>
        <v>68</v>
      </c>
      <c r="B77" s="29"/>
      <c r="C77" s="27"/>
      <c r="D77" s="28">
        <v>1339</v>
      </c>
      <c r="E77" s="29"/>
      <c r="F77" s="30">
        <v>0.06</v>
      </c>
      <c r="G77" s="27" t="s">
        <v>628</v>
      </c>
      <c r="H77" s="34">
        <v>1968</v>
      </c>
      <c r="I77" s="31">
        <v>1</v>
      </c>
      <c r="J77" s="29"/>
      <c r="K77" s="32">
        <f t="shared" si="4"/>
        <v>0.06</v>
      </c>
      <c r="L77" s="32">
        <v>0.1</v>
      </c>
      <c r="M77" s="32">
        <v>0.25</v>
      </c>
    </row>
    <row r="78" spans="1:13" x14ac:dyDescent="0.25">
      <c r="A78" s="26">
        <f t="shared" si="5"/>
        <v>69</v>
      </c>
      <c r="B78" s="29"/>
      <c r="C78" s="27"/>
      <c r="D78" s="28">
        <f>D77+1</f>
        <v>1340</v>
      </c>
      <c r="E78" s="29"/>
      <c r="F78" s="30">
        <v>0.06</v>
      </c>
      <c r="G78" s="27" t="s">
        <v>629</v>
      </c>
      <c r="H78" s="34">
        <v>1968</v>
      </c>
      <c r="I78" s="31">
        <v>1</v>
      </c>
      <c r="J78" s="29"/>
      <c r="K78" s="32">
        <f t="shared" si="4"/>
        <v>0.06</v>
      </c>
      <c r="L78" s="32">
        <v>0.1</v>
      </c>
      <c r="M78" s="32">
        <v>0.25</v>
      </c>
    </row>
    <row r="79" spans="1:13" x14ac:dyDescent="0.25">
      <c r="A79" s="26">
        <f t="shared" si="5"/>
        <v>70</v>
      </c>
      <c r="B79" s="29"/>
      <c r="C79" s="27"/>
      <c r="D79" s="28">
        <f>D78+1</f>
        <v>1341</v>
      </c>
      <c r="E79" s="29"/>
      <c r="F79" s="30">
        <v>1</v>
      </c>
      <c r="G79" s="27" t="s">
        <v>630</v>
      </c>
      <c r="H79" s="34">
        <v>1968</v>
      </c>
      <c r="I79" s="31">
        <v>1</v>
      </c>
      <c r="J79" s="29"/>
      <c r="K79" s="32">
        <f t="shared" si="4"/>
        <v>1</v>
      </c>
      <c r="L79" s="32">
        <v>1.5</v>
      </c>
      <c r="M79" s="32">
        <v>2</v>
      </c>
    </row>
    <row r="80" spans="1:13" x14ac:dyDescent="0.25">
      <c r="A80" s="26">
        <f t="shared" si="5"/>
        <v>71</v>
      </c>
      <c r="B80" s="29"/>
      <c r="C80" s="27"/>
      <c r="D80" s="28">
        <f>D79+1</f>
        <v>1342</v>
      </c>
      <c r="E80" s="29"/>
      <c r="F80" s="30">
        <v>0.06</v>
      </c>
      <c r="G80" s="27" t="s">
        <v>631</v>
      </c>
      <c r="H80" s="34">
        <v>1968</v>
      </c>
      <c r="I80" s="31">
        <v>1</v>
      </c>
      <c r="J80" s="29"/>
      <c r="K80" s="32">
        <f t="shared" si="4"/>
        <v>0.06</v>
      </c>
      <c r="L80" s="32">
        <v>0.1</v>
      </c>
      <c r="M80" s="32">
        <v>0.25</v>
      </c>
    </row>
    <row r="81" spans="1:13" x14ac:dyDescent="0.25">
      <c r="A81" s="26">
        <f t="shared" si="5"/>
        <v>72</v>
      </c>
      <c r="B81" s="29"/>
      <c r="C81" s="27"/>
      <c r="D81" s="28">
        <f>D80+1</f>
        <v>1343</v>
      </c>
      <c r="E81" s="29"/>
      <c r="F81" s="30">
        <v>0.06</v>
      </c>
      <c r="G81" s="27" t="s">
        <v>632</v>
      </c>
      <c r="H81" s="34">
        <v>1968</v>
      </c>
      <c r="I81" s="31">
        <v>1</v>
      </c>
      <c r="J81" s="29"/>
      <c r="K81" s="32">
        <f t="shared" si="4"/>
        <v>0.06</v>
      </c>
      <c r="L81" s="32">
        <v>0.1</v>
      </c>
      <c r="M81" s="32">
        <v>0.25</v>
      </c>
    </row>
    <row r="82" spans="1:13" ht="16.5" thickBot="1" x14ac:dyDescent="0.3">
      <c r="A82" s="26">
        <f t="shared" si="5"/>
        <v>73</v>
      </c>
      <c r="B82" s="29"/>
      <c r="C82" s="27"/>
      <c r="D82" s="28">
        <f>D81+1</f>
        <v>1344</v>
      </c>
      <c r="E82" s="29"/>
      <c r="F82" s="30">
        <v>0.06</v>
      </c>
      <c r="G82" s="27" t="s">
        <v>633</v>
      </c>
      <c r="H82" s="34">
        <v>1968</v>
      </c>
      <c r="I82" s="31">
        <v>1</v>
      </c>
      <c r="J82" s="29"/>
      <c r="K82" s="32">
        <f>IF(F82*I82&gt;0,F82*I82," ")</f>
        <v>0.06</v>
      </c>
      <c r="L82" s="32">
        <v>0.1</v>
      </c>
      <c r="M82" s="32">
        <v>0.25</v>
      </c>
    </row>
    <row r="83" spans="1:13" ht="16.5" thickTop="1" x14ac:dyDescent="0.25">
      <c r="A83" s="37"/>
      <c r="B83" s="38"/>
      <c r="C83" s="38"/>
      <c r="D83" s="39"/>
      <c r="E83" s="38"/>
      <c r="F83" s="40"/>
      <c r="G83" s="38"/>
      <c r="H83" s="38"/>
      <c r="I83" s="41"/>
      <c r="J83" s="42"/>
      <c r="K83" s="43"/>
      <c r="L83" s="44"/>
      <c r="M83" s="45"/>
    </row>
    <row r="84" spans="1:13" ht="16.5" thickBot="1" x14ac:dyDescent="0.3">
      <c r="A84" s="46"/>
      <c r="B84" s="47" t="s">
        <v>36</v>
      </c>
      <c r="C84" s="48"/>
      <c r="D84" s="49"/>
      <c r="E84" s="48"/>
      <c r="F84" s="50"/>
      <c r="G84" s="48"/>
      <c r="H84" s="48"/>
      <c r="I84" s="51"/>
      <c r="J84" s="52" t="s">
        <v>2</v>
      </c>
      <c r="K84" s="53"/>
      <c r="L84" s="53"/>
      <c r="M84" s="54"/>
    </row>
    <row r="85" spans="1:13" ht="16.5" thickTop="1" x14ac:dyDescent="0.25">
      <c r="A85" s="46"/>
      <c r="B85" s="55" t="s">
        <v>37</v>
      </c>
      <c r="C85" s="48"/>
      <c r="D85" s="49"/>
      <c r="E85" s="56"/>
      <c r="F85" s="57"/>
      <c r="G85" s="56"/>
      <c r="H85" s="56"/>
      <c r="I85" s="51"/>
      <c r="J85" s="58"/>
      <c r="K85" s="59"/>
      <c r="L85" s="59"/>
      <c r="M85" s="60"/>
    </row>
    <row r="86" spans="1:13" x14ac:dyDescent="0.25">
      <c r="A86" s="46"/>
      <c r="B86" s="47" t="s">
        <v>38</v>
      </c>
      <c r="C86" s="48"/>
      <c r="D86" s="49"/>
      <c r="E86" s="56"/>
      <c r="F86" s="57"/>
      <c r="G86" s="56"/>
      <c r="H86" s="56"/>
      <c r="I86" s="51"/>
      <c r="J86" s="61" t="s">
        <v>39</v>
      </c>
      <c r="K86" s="62"/>
      <c r="L86" s="63"/>
      <c r="M86" s="64">
        <f>SUM(K10:K82)</f>
        <v>13.492500000000026</v>
      </c>
    </row>
    <row r="87" spans="1:13" x14ac:dyDescent="0.25">
      <c r="A87" s="46"/>
      <c r="B87" s="48"/>
      <c r="C87" s="48"/>
      <c r="D87" s="49"/>
      <c r="E87" s="56"/>
      <c r="F87" s="57"/>
      <c r="G87" s="56"/>
      <c r="H87" s="56"/>
      <c r="I87" s="51"/>
      <c r="J87" s="61" t="s">
        <v>40</v>
      </c>
      <c r="K87" s="62"/>
      <c r="L87" s="63"/>
      <c r="M87" s="64">
        <f>SUM(L10:L82)</f>
        <v>16.252499999999991</v>
      </c>
    </row>
    <row r="88" spans="1:13" x14ac:dyDescent="0.25">
      <c r="A88" s="46"/>
      <c r="B88" s="48"/>
      <c r="C88" s="48"/>
      <c r="D88" s="49"/>
      <c r="E88" s="48"/>
      <c r="F88" s="50"/>
      <c r="G88" s="48"/>
      <c r="H88" s="48"/>
      <c r="I88" s="51"/>
      <c r="J88" s="61" t="s">
        <v>41</v>
      </c>
      <c r="K88" s="62"/>
      <c r="L88" s="63"/>
      <c r="M88" s="64">
        <f>SUM(M10:M82)</f>
        <v>36.9</v>
      </c>
    </row>
    <row r="89" spans="1:13" ht="16.5" thickBot="1" x14ac:dyDescent="0.3">
      <c r="A89" s="65"/>
      <c r="B89" s="66"/>
      <c r="C89" s="66"/>
      <c r="D89" s="67"/>
      <c r="E89" s="66"/>
      <c r="F89" s="68"/>
      <c r="G89" s="66"/>
      <c r="H89" s="66"/>
      <c r="I89" s="69"/>
      <c r="J89" s="70" t="s">
        <v>42</v>
      </c>
      <c r="K89" s="71"/>
      <c r="L89" s="71"/>
      <c r="M89" s="72">
        <f>SUM(I10:I82)</f>
        <v>74</v>
      </c>
    </row>
    <row r="90" spans="1:13" ht="16.5" thickTop="1" x14ac:dyDescent="0.25">
      <c r="A90" s="73"/>
      <c r="B90" s="74" t="s">
        <v>1584</v>
      </c>
      <c r="C90" s="75"/>
      <c r="D90" s="75"/>
      <c r="E90" s="75"/>
      <c r="F90" s="76"/>
      <c r="G90" s="75"/>
      <c r="H90" s="75"/>
      <c r="I90" s="75"/>
      <c r="J90" s="75"/>
      <c r="K90" s="76"/>
      <c r="L90" s="76"/>
      <c r="M90" s="77"/>
    </row>
  </sheetData>
  <printOptions gridLinesSet="0"/>
  <pageMargins left="0.75" right="0.25" top="0.75" bottom="0.55000000000000004" header="0.5" footer="0.5"/>
  <pageSetup scale="49" orientation="portrait" horizontalDpi="300" verticalDpi="300" r:id="rId1"/>
  <headerFooter alignWithMargins="0">
    <oddHeader>&amp;L&amp;D</oddHeader>
    <oddFooter>&amp;LREGISS18.XLS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92"/>
  <sheetViews>
    <sheetView showGridLines="0" zoomScale="80" zoomScaleNormal="8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52.42578125" style="11" customWidth="1"/>
    <col min="11" max="12" width="10" style="11" customWidth="1"/>
    <col min="13" max="13" width="13.85546875" style="11" customWidth="1"/>
    <col min="14" max="14" width="2.28515625" style="11" customWidth="1"/>
    <col min="15" max="16384" width="12.5703125" style="11"/>
  </cols>
  <sheetData>
    <row r="1" spans="1:14" x14ac:dyDescent="0.25">
      <c r="L1" s="12" t="s">
        <v>15</v>
      </c>
    </row>
    <row r="3" spans="1:14" ht="30.75" x14ac:dyDescent="0.45">
      <c r="A3" s="13" t="s">
        <v>0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</row>
    <row r="4" spans="1:14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</row>
    <row r="5" spans="1:14" ht="30.75" x14ac:dyDescent="0.45">
      <c r="A5" s="13" t="s">
        <v>16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</row>
    <row r="6" spans="1:14" x14ac:dyDescent="0.25">
      <c r="L6" s="12" t="s">
        <v>3</v>
      </c>
    </row>
    <row r="8" spans="1:14" x14ac:dyDescent="0.25">
      <c r="A8" s="15" t="s">
        <v>17</v>
      </c>
      <c r="B8" s="16"/>
      <c r="C8" s="17" t="s">
        <v>18</v>
      </c>
      <c r="D8" s="18"/>
      <c r="E8" s="19"/>
      <c r="F8" s="20" t="s">
        <v>19</v>
      </c>
      <c r="G8" s="20" t="s">
        <v>20</v>
      </c>
      <c r="H8" s="20" t="s">
        <v>21</v>
      </c>
      <c r="I8" s="20" t="s">
        <v>22</v>
      </c>
      <c r="J8" s="20" t="s">
        <v>23</v>
      </c>
      <c r="K8" s="20" t="s">
        <v>5</v>
      </c>
      <c r="L8" s="20" t="s">
        <v>24</v>
      </c>
      <c r="M8" s="20" t="s">
        <v>25</v>
      </c>
    </row>
    <row r="9" spans="1:14" ht="16.5" thickBot="1" x14ac:dyDescent="0.3">
      <c r="A9" s="21"/>
      <c r="B9" s="22"/>
      <c r="C9" s="23" t="s">
        <v>26</v>
      </c>
      <c r="D9" s="23" t="s">
        <v>27</v>
      </c>
      <c r="E9" s="24" t="s">
        <v>28</v>
      </c>
      <c r="F9" s="22"/>
      <c r="G9" s="22"/>
      <c r="H9" s="24" t="s">
        <v>29</v>
      </c>
      <c r="I9" s="25" t="s">
        <v>30</v>
      </c>
      <c r="J9" s="22"/>
      <c r="K9" s="24" t="s">
        <v>10</v>
      </c>
      <c r="L9" s="24" t="s">
        <v>11</v>
      </c>
      <c r="M9" s="24" t="s">
        <v>10</v>
      </c>
    </row>
    <row r="10" spans="1:14" ht="16.5" thickTop="1" x14ac:dyDescent="0.25">
      <c r="A10" s="26">
        <v>1</v>
      </c>
      <c r="B10" s="27" t="s">
        <v>30</v>
      </c>
      <c r="C10" s="27"/>
      <c r="D10" s="28">
        <v>1</v>
      </c>
      <c r="E10" s="29"/>
      <c r="F10" s="30"/>
      <c r="G10" s="27"/>
      <c r="H10" s="27"/>
      <c r="I10" s="31"/>
      <c r="J10" s="29"/>
      <c r="K10" s="32" t="str">
        <f t="shared" ref="K10:K73" si="0">IF(F10*I10&gt;0,F10*I10," ")</f>
        <v xml:space="preserve"> </v>
      </c>
      <c r="L10" s="33"/>
      <c r="M10" s="33"/>
    </row>
    <row r="11" spans="1:14" x14ac:dyDescent="0.25">
      <c r="A11" s="26">
        <f t="shared" ref="A11:A74" si="1">A10+1</f>
        <v>2</v>
      </c>
      <c r="B11" s="29"/>
      <c r="C11" s="27"/>
      <c r="D11" s="28">
        <f>D10+1</f>
        <v>2</v>
      </c>
      <c r="E11" s="29"/>
      <c r="F11" s="30"/>
      <c r="G11" s="27"/>
      <c r="H11" s="34"/>
      <c r="I11" s="35"/>
      <c r="J11" s="29"/>
      <c r="K11" s="32" t="str">
        <f t="shared" si="0"/>
        <v xml:space="preserve"> </v>
      </c>
      <c r="L11" s="32"/>
      <c r="M11" s="32"/>
    </row>
    <row r="12" spans="1:14" x14ac:dyDescent="0.25">
      <c r="A12" s="26">
        <f t="shared" si="1"/>
        <v>3</v>
      </c>
      <c r="B12" s="29"/>
      <c r="C12" s="27"/>
      <c r="D12" s="28">
        <f t="shared" ref="D12:D42" si="2">D11+1</f>
        <v>3</v>
      </c>
      <c r="E12" s="29"/>
      <c r="F12" s="30"/>
      <c r="G12" s="27"/>
      <c r="H12" s="34"/>
      <c r="I12" s="35"/>
      <c r="J12" s="29"/>
      <c r="K12" s="32" t="str">
        <f t="shared" si="0"/>
        <v xml:space="preserve"> </v>
      </c>
      <c r="L12" s="32"/>
      <c r="M12" s="32"/>
    </row>
    <row r="13" spans="1:14" x14ac:dyDescent="0.25">
      <c r="A13" s="26">
        <f t="shared" si="1"/>
        <v>4</v>
      </c>
      <c r="B13" s="29"/>
      <c r="C13" s="27"/>
      <c r="D13" s="28">
        <f t="shared" si="2"/>
        <v>4</v>
      </c>
      <c r="E13" s="29"/>
      <c r="F13" s="30"/>
      <c r="G13" s="27"/>
      <c r="H13" s="34"/>
      <c r="I13" s="35"/>
      <c r="J13" s="29"/>
      <c r="K13" s="32" t="str">
        <f t="shared" si="0"/>
        <v xml:space="preserve"> </v>
      </c>
      <c r="L13" s="32"/>
      <c r="M13" s="32"/>
    </row>
    <row r="14" spans="1:14" x14ac:dyDescent="0.25">
      <c r="A14" s="26">
        <f t="shared" si="1"/>
        <v>5</v>
      </c>
      <c r="B14" s="29"/>
      <c r="C14" s="27"/>
      <c r="D14" s="28">
        <f t="shared" si="2"/>
        <v>5</v>
      </c>
      <c r="E14" s="29"/>
      <c r="F14" s="30"/>
      <c r="G14" s="27"/>
      <c r="H14" s="34"/>
      <c r="I14" s="35"/>
      <c r="J14" s="29"/>
      <c r="K14" s="32" t="str">
        <f t="shared" si="0"/>
        <v xml:space="preserve"> </v>
      </c>
      <c r="L14" s="32"/>
      <c r="M14" s="32"/>
    </row>
    <row r="15" spans="1:14" x14ac:dyDescent="0.25">
      <c r="A15" s="26">
        <f t="shared" si="1"/>
        <v>6</v>
      </c>
      <c r="B15" s="29"/>
      <c r="C15" s="27"/>
      <c r="D15" s="36" t="s">
        <v>31</v>
      </c>
      <c r="E15" s="29"/>
      <c r="F15" s="30"/>
      <c r="G15" s="27"/>
      <c r="H15" s="34"/>
      <c r="I15" s="35"/>
      <c r="J15" s="29"/>
      <c r="K15" s="32" t="str">
        <f t="shared" si="0"/>
        <v xml:space="preserve"> </v>
      </c>
      <c r="L15" s="32"/>
      <c r="M15" s="32"/>
    </row>
    <row r="16" spans="1:14" x14ac:dyDescent="0.25">
      <c r="A16" s="26">
        <f t="shared" si="1"/>
        <v>7</v>
      </c>
      <c r="B16" s="29"/>
      <c r="C16" s="27"/>
      <c r="D16" s="28">
        <v>6</v>
      </c>
      <c r="E16" s="29"/>
      <c r="F16" s="30"/>
      <c r="G16" s="27"/>
      <c r="H16" s="34"/>
      <c r="I16" s="35"/>
      <c r="J16" s="29"/>
      <c r="K16" s="32" t="str">
        <f t="shared" si="0"/>
        <v xml:space="preserve"> </v>
      </c>
      <c r="L16" s="32"/>
      <c r="M16" s="32"/>
    </row>
    <row r="17" spans="1:13" x14ac:dyDescent="0.25">
      <c r="A17" s="26">
        <f t="shared" si="1"/>
        <v>8</v>
      </c>
      <c r="B17" s="29"/>
      <c r="C17" s="27"/>
      <c r="D17" s="28">
        <f t="shared" si="2"/>
        <v>7</v>
      </c>
      <c r="E17" s="29"/>
      <c r="F17" s="30"/>
      <c r="G17" s="27"/>
      <c r="H17" s="34"/>
      <c r="I17" s="35"/>
      <c r="J17" s="29"/>
      <c r="K17" s="32" t="str">
        <f t="shared" si="0"/>
        <v xml:space="preserve"> </v>
      </c>
      <c r="L17" s="32"/>
      <c r="M17" s="32"/>
    </row>
    <row r="18" spans="1:13" x14ac:dyDescent="0.25">
      <c r="A18" s="26">
        <f t="shared" si="1"/>
        <v>9</v>
      </c>
      <c r="B18" s="29"/>
      <c r="C18" s="27"/>
      <c r="D18" s="28">
        <f t="shared" si="2"/>
        <v>8</v>
      </c>
      <c r="E18" s="29"/>
      <c r="F18" s="30"/>
      <c r="G18" s="27"/>
      <c r="H18" s="34"/>
      <c r="I18" s="35"/>
      <c r="J18" s="29"/>
      <c r="K18" s="32" t="str">
        <f t="shared" si="0"/>
        <v xml:space="preserve"> </v>
      </c>
      <c r="L18" s="32"/>
      <c r="M18" s="32"/>
    </row>
    <row r="19" spans="1:13" x14ac:dyDescent="0.25">
      <c r="A19" s="26">
        <f t="shared" si="1"/>
        <v>10</v>
      </c>
      <c r="B19" s="29"/>
      <c r="C19" s="27"/>
      <c r="D19" s="36" t="s">
        <v>32</v>
      </c>
      <c r="E19" s="29"/>
      <c r="F19" s="30"/>
      <c r="G19" s="27"/>
      <c r="H19" s="34"/>
      <c r="I19" s="35"/>
      <c r="J19" s="29"/>
      <c r="K19" s="32" t="str">
        <f t="shared" si="0"/>
        <v xml:space="preserve"> </v>
      </c>
      <c r="L19" s="32"/>
      <c r="M19" s="32"/>
    </row>
    <row r="20" spans="1:13" x14ac:dyDescent="0.25">
      <c r="A20" s="26">
        <f t="shared" si="1"/>
        <v>11</v>
      </c>
      <c r="B20" s="29"/>
      <c r="C20" s="27"/>
      <c r="D20" s="28">
        <v>9</v>
      </c>
      <c r="E20" s="29"/>
      <c r="F20" s="30"/>
      <c r="G20" s="27"/>
      <c r="H20" s="34"/>
      <c r="I20" s="35"/>
      <c r="J20" s="29"/>
      <c r="K20" s="32" t="str">
        <f t="shared" si="0"/>
        <v xml:space="preserve"> </v>
      </c>
      <c r="L20" s="32"/>
      <c r="M20" s="32"/>
    </row>
    <row r="21" spans="1:13" x14ac:dyDescent="0.25">
      <c r="A21" s="26">
        <f t="shared" si="1"/>
        <v>12</v>
      </c>
      <c r="B21" s="29"/>
      <c r="C21" s="27"/>
      <c r="D21" s="28">
        <f t="shared" si="2"/>
        <v>10</v>
      </c>
      <c r="E21" s="29"/>
      <c r="F21" s="30"/>
      <c r="G21" s="27"/>
      <c r="H21" s="34"/>
      <c r="I21" s="35"/>
      <c r="J21" s="29"/>
      <c r="K21" s="32" t="str">
        <f t="shared" si="0"/>
        <v xml:space="preserve"> </v>
      </c>
      <c r="L21" s="32"/>
      <c r="M21" s="32"/>
    </row>
    <row r="22" spans="1:13" x14ac:dyDescent="0.25">
      <c r="A22" s="26">
        <f t="shared" si="1"/>
        <v>13</v>
      </c>
      <c r="B22" s="29"/>
      <c r="C22" s="27"/>
      <c r="D22" s="28">
        <f t="shared" si="2"/>
        <v>11</v>
      </c>
      <c r="E22" s="29"/>
      <c r="F22" s="30"/>
      <c r="G22" s="27"/>
      <c r="H22" s="34"/>
      <c r="I22" s="35"/>
      <c r="J22" s="29"/>
      <c r="K22" s="32" t="str">
        <f t="shared" si="0"/>
        <v xml:space="preserve"> </v>
      </c>
      <c r="L22" s="32"/>
      <c r="M22" s="32"/>
    </row>
    <row r="23" spans="1:13" x14ac:dyDescent="0.25">
      <c r="A23" s="26">
        <f t="shared" si="1"/>
        <v>14</v>
      </c>
      <c r="B23" s="29"/>
      <c r="C23" s="27"/>
      <c r="D23" s="28">
        <f t="shared" si="2"/>
        <v>12</v>
      </c>
      <c r="E23" s="29"/>
      <c r="F23" s="30"/>
      <c r="G23" s="27"/>
      <c r="H23" s="34"/>
      <c r="I23" s="35"/>
      <c r="J23" s="29"/>
      <c r="K23" s="32" t="str">
        <f t="shared" si="0"/>
        <v xml:space="preserve"> </v>
      </c>
      <c r="L23" s="32"/>
      <c r="M23" s="32"/>
    </row>
    <row r="24" spans="1:13" x14ac:dyDescent="0.25">
      <c r="A24" s="26">
        <f t="shared" si="1"/>
        <v>15</v>
      </c>
      <c r="B24" s="29"/>
      <c r="C24" s="27"/>
      <c r="D24" s="28">
        <f t="shared" si="2"/>
        <v>13</v>
      </c>
      <c r="E24" s="29"/>
      <c r="F24" s="30"/>
      <c r="G24" s="27"/>
      <c r="H24" s="34"/>
      <c r="I24" s="35"/>
      <c r="J24" s="29"/>
      <c r="K24" s="32" t="str">
        <f t="shared" si="0"/>
        <v xml:space="preserve"> </v>
      </c>
      <c r="L24" s="32"/>
      <c r="M24" s="32"/>
    </row>
    <row r="25" spans="1:13" x14ac:dyDescent="0.25">
      <c r="A25" s="26">
        <f t="shared" si="1"/>
        <v>16</v>
      </c>
      <c r="B25" s="29"/>
      <c r="C25" s="27"/>
      <c r="D25" s="28">
        <f t="shared" si="2"/>
        <v>14</v>
      </c>
      <c r="E25" s="29"/>
      <c r="F25" s="30"/>
      <c r="G25" s="27"/>
      <c r="H25" s="34"/>
      <c r="I25" s="35"/>
      <c r="J25" s="29"/>
      <c r="K25" s="32" t="str">
        <f t="shared" si="0"/>
        <v xml:space="preserve"> </v>
      </c>
      <c r="L25" s="32"/>
      <c r="M25" s="32"/>
    </row>
    <row r="26" spans="1:13" x14ac:dyDescent="0.25">
      <c r="A26" s="26">
        <f t="shared" si="1"/>
        <v>17</v>
      </c>
      <c r="B26" s="29"/>
      <c r="C26" s="27"/>
      <c r="D26" s="28">
        <f t="shared" si="2"/>
        <v>15</v>
      </c>
      <c r="E26" s="29"/>
      <c r="F26" s="30"/>
      <c r="G26" s="27"/>
      <c r="H26" s="34"/>
      <c r="I26" s="35"/>
      <c r="J26" s="29"/>
      <c r="K26" s="32" t="str">
        <f t="shared" si="0"/>
        <v xml:space="preserve"> </v>
      </c>
      <c r="L26" s="32"/>
      <c r="M26" s="32"/>
    </row>
    <row r="27" spans="1:13" x14ac:dyDescent="0.25">
      <c r="A27" s="26">
        <f t="shared" si="1"/>
        <v>18</v>
      </c>
      <c r="B27" s="29"/>
      <c r="C27" s="27"/>
      <c r="D27" s="28">
        <f t="shared" si="2"/>
        <v>16</v>
      </c>
      <c r="E27" s="29"/>
      <c r="F27" s="30"/>
      <c r="G27" s="27"/>
      <c r="H27" s="34"/>
      <c r="I27" s="35"/>
      <c r="J27" s="29"/>
      <c r="K27" s="32" t="str">
        <f t="shared" si="0"/>
        <v xml:space="preserve"> </v>
      </c>
      <c r="L27" s="32"/>
      <c r="M27" s="32"/>
    </row>
    <row r="28" spans="1:13" x14ac:dyDescent="0.25">
      <c r="A28" s="26">
        <f t="shared" si="1"/>
        <v>19</v>
      </c>
      <c r="B28" s="29"/>
      <c r="C28" s="27"/>
      <c r="D28" s="28">
        <f t="shared" si="2"/>
        <v>17</v>
      </c>
      <c r="E28" s="29"/>
      <c r="F28" s="30"/>
      <c r="G28" s="27"/>
      <c r="H28" s="34"/>
      <c r="I28" s="35"/>
      <c r="J28" s="29"/>
      <c r="K28" s="32" t="str">
        <f t="shared" si="0"/>
        <v xml:space="preserve"> </v>
      </c>
      <c r="L28" s="32"/>
      <c r="M28" s="32"/>
    </row>
    <row r="29" spans="1:13" x14ac:dyDescent="0.25">
      <c r="A29" s="26">
        <f t="shared" si="1"/>
        <v>20</v>
      </c>
      <c r="B29" s="29"/>
      <c r="C29" s="27"/>
      <c r="D29" s="28">
        <f t="shared" si="2"/>
        <v>18</v>
      </c>
      <c r="E29" s="29"/>
      <c r="F29" s="30"/>
      <c r="G29" s="27"/>
      <c r="H29" s="34"/>
      <c r="I29" s="35"/>
      <c r="J29" s="29"/>
      <c r="K29" s="32" t="str">
        <f t="shared" si="0"/>
        <v xml:space="preserve"> </v>
      </c>
      <c r="L29" s="32"/>
      <c r="M29" s="32"/>
    </row>
    <row r="30" spans="1:13" x14ac:dyDescent="0.25">
      <c r="A30" s="26">
        <f t="shared" si="1"/>
        <v>21</v>
      </c>
      <c r="B30" s="29"/>
      <c r="C30" s="27"/>
      <c r="D30" s="28">
        <f t="shared" si="2"/>
        <v>19</v>
      </c>
      <c r="E30" s="29"/>
      <c r="F30" s="30"/>
      <c r="G30" s="27"/>
      <c r="H30" s="34"/>
      <c r="I30" s="35"/>
      <c r="J30" s="29"/>
      <c r="K30" s="32" t="str">
        <f t="shared" si="0"/>
        <v xml:space="preserve"> </v>
      </c>
      <c r="L30" s="32"/>
      <c r="M30" s="32"/>
    </row>
    <row r="31" spans="1:13" x14ac:dyDescent="0.25">
      <c r="A31" s="26">
        <f t="shared" si="1"/>
        <v>22</v>
      </c>
      <c r="B31" s="29"/>
      <c r="C31" s="27"/>
      <c r="D31" s="28">
        <f t="shared" si="2"/>
        <v>20</v>
      </c>
      <c r="E31" s="29"/>
      <c r="F31" s="30"/>
      <c r="G31" s="27"/>
      <c r="H31" s="34"/>
      <c r="I31" s="35"/>
      <c r="J31" s="29"/>
      <c r="K31" s="32" t="str">
        <f t="shared" si="0"/>
        <v xml:space="preserve"> </v>
      </c>
      <c r="L31" s="32"/>
      <c r="M31" s="32"/>
    </row>
    <row r="32" spans="1:13" x14ac:dyDescent="0.25">
      <c r="A32" s="26">
        <f t="shared" si="1"/>
        <v>23</v>
      </c>
      <c r="B32" s="29"/>
      <c r="C32" s="27"/>
      <c r="D32" s="28">
        <f t="shared" si="2"/>
        <v>21</v>
      </c>
      <c r="E32" s="29"/>
      <c r="F32" s="30"/>
      <c r="G32" s="27"/>
      <c r="H32" s="34"/>
      <c r="I32" s="35"/>
      <c r="J32" s="29"/>
      <c r="K32" s="32" t="str">
        <f t="shared" si="0"/>
        <v xml:space="preserve"> </v>
      </c>
      <c r="L32" s="32"/>
      <c r="M32" s="32"/>
    </row>
    <row r="33" spans="1:13" x14ac:dyDescent="0.25">
      <c r="A33" s="26">
        <f t="shared" si="1"/>
        <v>24</v>
      </c>
      <c r="B33" s="29"/>
      <c r="C33" s="27"/>
      <c r="D33" s="28">
        <f t="shared" si="2"/>
        <v>22</v>
      </c>
      <c r="E33" s="29"/>
      <c r="F33" s="30"/>
      <c r="G33" s="27"/>
      <c r="H33" s="34"/>
      <c r="I33" s="35"/>
      <c r="J33" s="29"/>
      <c r="K33" s="32" t="str">
        <f t="shared" si="0"/>
        <v xml:space="preserve"> </v>
      </c>
      <c r="L33" s="32"/>
      <c r="M33" s="32"/>
    </row>
    <row r="34" spans="1:13" x14ac:dyDescent="0.25">
      <c r="A34" s="26">
        <f t="shared" si="1"/>
        <v>25</v>
      </c>
      <c r="B34" s="29"/>
      <c r="C34" s="27"/>
      <c r="D34" s="28">
        <f t="shared" si="2"/>
        <v>23</v>
      </c>
      <c r="E34" s="29"/>
      <c r="F34" s="30"/>
      <c r="G34" s="27"/>
      <c r="H34" s="34"/>
      <c r="I34" s="35"/>
      <c r="J34" s="29"/>
      <c r="K34" s="32" t="str">
        <f t="shared" si="0"/>
        <v xml:space="preserve"> </v>
      </c>
      <c r="L34" s="32"/>
      <c r="M34" s="32"/>
    </row>
    <row r="35" spans="1:13" x14ac:dyDescent="0.25">
      <c r="A35" s="26">
        <f t="shared" si="1"/>
        <v>26</v>
      </c>
      <c r="B35" s="29"/>
      <c r="C35" s="27"/>
      <c r="D35" s="28">
        <f t="shared" si="2"/>
        <v>24</v>
      </c>
      <c r="E35" s="29"/>
      <c r="F35" s="30"/>
      <c r="G35" s="27"/>
      <c r="H35" s="34"/>
      <c r="I35" s="35"/>
      <c r="J35" s="29"/>
      <c r="K35" s="32" t="str">
        <f t="shared" si="0"/>
        <v xml:space="preserve"> </v>
      </c>
      <c r="L35" s="32"/>
      <c r="M35" s="32"/>
    </row>
    <row r="36" spans="1:13" x14ac:dyDescent="0.25">
      <c r="A36" s="26">
        <f t="shared" si="1"/>
        <v>27</v>
      </c>
      <c r="B36" s="29"/>
      <c r="C36" s="27"/>
      <c r="D36" s="28">
        <f t="shared" si="2"/>
        <v>25</v>
      </c>
      <c r="E36" s="29"/>
      <c r="F36" s="30"/>
      <c r="G36" s="27"/>
      <c r="H36" s="34"/>
      <c r="I36" s="35"/>
      <c r="J36" s="29"/>
      <c r="K36" s="32" t="str">
        <f t="shared" si="0"/>
        <v xml:space="preserve"> </v>
      </c>
      <c r="L36" s="32"/>
      <c r="M36" s="32"/>
    </row>
    <row r="37" spans="1:13" x14ac:dyDescent="0.25">
      <c r="A37" s="26">
        <f t="shared" si="1"/>
        <v>28</v>
      </c>
      <c r="B37" s="29"/>
      <c r="C37" s="27"/>
      <c r="D37" s="28">
        <f t="shared" si="2"/>
        <v>26</v>
      </c>
      <c r="E37" s="29"/>
      <c r="F37" s="30">
        <v>0.03</v>
      </c>
      <c r="G37" s="27" t="s">
        <v>49</v>
      </c>
      <c r="H37" s="34">
        <v>1857</v>
      </c>
      <c r="I37" s="35">
        <v>1</v>
      </c>
      <c r="J37" s="29" t="s">
        <v>1590</v>
      </c>
      <c r="K37" s="32">
        <f t="shared" si="0"/>
        <v>0.03</v>
      </c>
      <c r="L37" s="32">
        <v>0</v>
      </c>
      <c r="M37" s="32">
        <v>9</v>
      </c>
    </row>
    <row r="38" spans="1:13" x14ac:dyDescent="0.25">
      <c r="A38" s="26">
        <f t="shared" si="1"/>
        <v>29</v>
      </c>
      <c r="B38" s="29"/>
      <c r="C38" s="27"/>
      <c r="D38" s="28">
        <f t="shared" si="2"/>
        <v>27</v>
      </c>
      <c r="E38" s="29"/>
      <c r="F38" s="30"/>
      <c r="G38" s="27"/>
      <c r="H38" s="34"/>
      <c r="I38" s="35"/>
      <c r="J38" s="29"/>
      <c r="K38" s="32" t="str">
        <f t="shared" si="0"/>
        <v xml:space="preserve"> </v>
      </c>
      <c r="L38" s="32"/>
      <c r="M38" s="32"/>
    </row>
    <row r="39" spans="1:13" x14ac:dyDescent="0.25">
      <c r="A39" s="26">
        <f t="shared" si="1"/>
        <v>30</v>
      </c>
      <c r="B39" s="29"/>
      <c r="C39" s="27"/>
      <c r="D39" s="28">
        <f t="shared" si="2"/>
        <v>28</v>
      </c>
      <c r="E39" s="29"/>
      <c r="F39" s="30"/>
      <c r="G39" s="27"/>
      <c r="H39" s="34"/>
      <c r="I39" s="35"/>
      <c r="J39" s="29"/>
      <c r="K39" s="32" t="str">
        <f t="shared" si="0"/>
        <v xml:space="preserve"> </v>
      </c>
      <c r="L39" s="32"/>
      <c r="M39" s="32"/>
    </row>
    <row r="40" spans="1:13" x14ac:dyDescent="0.25">
      <c r="A40" s="26">
        <f t="shared" si="1"/>
        <v>31</v>
      </c>
      <c r="B40" s="29"/>
      <c r="C40" s="27"/>
      <c r="D40" s="36" t="s">
        <v>33</v>
      </c>
      <c r="E40" s="29"/>
      <c r="F40" s="30"/>
      <c r="G40" s="27"/>
      <c r="H40" s="34"/>
      <c r="I40" s="35"/>
      <c r="J40" s="29"/>
      <c r="K40" s="32" t="str">
        <f t="shared" si="0"/>
        <v xml:space="preserve"> </v>
      </c>
      <c r="L40" s="32"/>
      <c r="M40" s="32"/>
    </row>
    <row r="41" spans="1:13" x14ac:dyDescent="0.25">
      <c r="A41" s="26">
        <f t="shared" si="1"/>
        <v>32</v>
      </c>
      <c r="B41" s="29"/>
      <c r="C41" s="27"/>
      <c r="D41" s="28">
        <v>29</v>
      </c>
      <c r="E41" s="29"/>
      <c r="F41" s="30"/>
      <c r="G41" s="27"/>
      <c r="H41" s="34"/>
      <c r="I41" s="35"/>
      <c r="J41" s="29"/>
      <c r="K41" s="32" t="str">
        <f t="shared" si="0"/>
        <v xml:space="preserve"> </v>
      </c>
      <c r="L41" s="32"/>
      <c r="M41" s="32"/>
    </row>
    <row r="42" spans="1:13" x14ac:dyDescent="0.25">
      <c r="A42" s="26">
        <f t="shared" si="1"/>
        <v>33</v>
      </c>
      <c r="B42" s="29"/>
      <c r="C42" s="27"/>
      <c r="D42" s="28">
        <f t="shared" si="2"/>
        <v>30</v>
      </c>
      <c r="E42" s="29"/>
      <c r="F42" s="30"/>
      <c r="G42" s="27"/>
      <c r="H42" s="34"/>
      <c r="I42" s="35"/>
      <c r="J42" s="29"/>
      <c r="K42" s="32" t="str">
        <f t="shared" si="0"/>
        <v xml:space="preserve"> </v>
      </c>
      <c r="L42" s="32"/>
      <c r="M42" s="32"/>
    </row>
    <row r="43" spans="1:13" x14ac:dyDescent="0.25">
      <c r="A43" s="26">
        <f t="shared" si="1"/>
        <v>34</v>
      </c>
      <c r="B43" s="29"/>
      <c r="C43" s="27"/>
      <c r="D43" s="36" t="s">
        <v>34</v>
      </c>
      <c r="E43" s="29"/>
      <c r="F43" s="30"/>
      <c r="G43" s="27"/>
      <c r="H43" s="34"/>
      <c r="I43" s="35"/>
      <c r="J43" s="29"/>
      <c r="K43" s="32" t="str">
        <f t="shared" si="0"/>
        <v xml:space="preserve"> </v>
      </c>
      <c r="L43" s="32"/>
      <c r="M43" s="32"/>
    </row>
    <row r="44" spans="1:13" x14ac:dyDescent="0.25">
      <c r="A44" s="26">
        <f t="shared" si="1"/>
        <v>35</v>
      </c>
      <c r="B44" s="29"/>
      <c r="C44" s="27"/>
      <c r="D44" s="28">
        <v>31</v>
      </c>
      <c r="E44" s="29"/>
      <c r="F44" s="30"/>
      <c r="G44" s="27"/>
      <c r="H44" s="34"/>
      <c r="I44" s="35"/>
      <c r="J44" s="29"/>
      <c r="K44" s="32" t="str">
        <f t="shared" si="0"/>
        <v xml:space="preserve"> </v>
      </c>
      <c r="L44" s="32"/>
      <c r="M44" s="32"/>
    </row>
    <row r="45" spans="1:13" x14ac:dyDescent="0.25">
      <c r="A45" s="26">
        <f t="shared" si="1"/>
        <v>36</v>
      </c>
      <c r="B45" s="29"/>
      <c r="C45" s="27"/>
      <c r="D45" s="28">
        <f t="shared" ref="D45:D84" si="3">D44+1</f>
        <v>32</v>
      </c>
      <c r="E45" s="29"/>
      <c r="F45" s="30"/>
      <c r="G45" s="27"/>
      <c r="H45" s="34"/>
      <c r="I45" s="35"/>
      <c r="J45" s="29"/>
      <c r="K45" s="32" t="str">
        <f t="shared" si="0"/>
        <v xml:space="preserve"> </v>
      </c>
      <c r="L45" s="32"/>
      <c r="M45" s="32"/>
    </row>
    <row r="46" spans="1:13" x14ac:dyDescent="0.25">
      <c r="A46" s="26">
        <f t="shared" si="1"/>
        <v>37</v>
      </c>
      <c r="B46" s="29"/>
      <c r="C46" s="27"/>
      <c r="D46" s="28">
        <f t="shared" si="3"/>
        <v>33</v>
      </c>
      <c r="E46" s="29"/>
      <c r="F46" s="30"/>
      <c r="G46" s="27"/>
      <c r="H46" s="34"/>
      <c r="I46" s="35"/>
      <c r="J46" s="29"/>
      <c r="K46" s="32" t="str">
        <f t="shared" si="0"/>
        <v xml:space="preserve"> </v>
      </c>
      <c r="L46" s="32"/>
      <c r="M46" s="32"/>
    </row>
    <row r="47" spans="1:13" x14ac:dyDescent="0.25">
      <c r="A47" s="26">
        <f t="shared" si="1"/>
        <v>38</v>
      </c>
      <c r="B47" s="29"/>
      <c r="C47" s="27"/>
      <c r="D47" s="28">
        <f t="shared" si="3"/>
        <v>34</v>
      </c>
      <c r="E47" s="29"/>
      <c r="F47" s="30"/>
      <c r="G47" s="27"/>
      <c r="H47" s="34"/>
      <c r="I47" s="35"/>
      <c r="J47" s="29"/>
      <c r="K47" s="32" t="str">
        <f t="shared" si="0"/>
        <v xml:space="preserve"> </v>
      </c>
      <c r="L47" s="32"/>
      <c r="M47" s="32"/>
    </row>
    <row r="48" spans="1:13" x14ac:dyDescent="0.25">
      <c r="A48" s="26">
        <f t="shared" si="1"/>
        <v>39</v>
      </c>
      <c r="B48" s="29"/>
      <c r="C48" s="27"/>
      <c r="D48" s="28">
        <f t="shared" si="3"/>
        <v>35</v>
      </c>
      <c r="E48" s="29"/>
      <c r="F48" s="30"/>
      <c r="G48" s="27"/>
      <c r="H48" s="34"/>
      <c r="I48" s="35"/>
      <c r="J48" s="29"/>
      <c r="K48" s="32" t="str">
        <f t="shared" si="0"/>
        <v xml:space="preserve"> </v>
      </c>
      <c r="L48" s="32"/>
      <c r="M48" s="32"/>
    </row>
    <row r="49" spans="1:13" x14ac:dyDescent="0.25">
      <c r="A49" s="26">
        <f t="shared" si="1"/>
        <v>40</v>
      </c>
      <c r="B49" s="29"/>
      <c r="C49" s="27"/>
      <c r="D49" s="28">
        <f t="shared" si="3"/>
        <v>36</v>
      </c>
      <c r="E49" s="29"/>
      <c r="F49" s="30"/>
      <c r="G49" s="27"/>
      <c r="H49" s="34"/>
      <c r="I49" s="35"/>
      <c r="J49" s="29"/>
      <c r="K49" s="32" t="str">
        <f t="shared" si="0"/>
        <v xml:space="preserve"> </v>
      </c>
      <c r="L49" s="32"/>
      <c r="M49" s="32"/>
    </row>
    <row r="50" spans="1:13" x14ac:dyDescent="0.25">
      <c r="A50" s="26">
        <f t="shared" si="1"/>
        <v>41</v>
      </c>
      <c r="B50" s="29"/>
      <c r="C50" s="27"/>
      <c r="D50" s="28">
        <f t="shared" si="3"/>
        <v>37</v>
      </c>
      <c r="E50" s="29"/>
      <c r="F50" s="30"/>
      <c r="G50" s="27"/>
      <c r="H50" s="34"/>
      <c r="I50" s="35"/>
      <c r="J50" s="29"/>
      <c r="K50" s="32" t="str">
        <f t="shared" si="0"/>
        <v xml:space="preserve"> </v>
      </c>
      <c r="L50" s="32"/>
      <c r="M50" s="32"/>
    </row>
    <row r="51" spans="1:13" x14ac:dyDescent="0.25">
      <c r="A51" s="26">
        <f t="shared" si="1"/>
        <v>42</v>
      </c>
      <c r="B51" s="29"/>
      <c r="C51" s="27"/>
      <c r="D51" s="28">
        <f t="shared" si="3"/>
        <v>38</v>
      </c>
      <c r="E51" s="29"/>
      <c r="F51" s="30"/>
      <c r="G51" s="27"/>
      <c r="H51" s="34"/>
      <c r="I51" s="35"/>
      <c r="J51" s="29"/>
      <c r="K51" s="32" t="str">
        <f t="shared" si="0"/>
        <v xml:space="preserve"> </v>
      </c>
      <c r="L51" s="32"/>
      <c r="M51" s="32"/>
    </row>
    <row r="52" spans="1:13" x14ac:dyDescent="0.25">
      <c r="A52" s="26">
        <f t="shared" si="1"/>
        <v>43</v>
      </c>
      <c r="B52" s="29"/>
      <c r="C52" s="27"/>
      <c r="D52" s="28">
        <f t="shared" si="3"/>
        <v>39</v>
      </c>
      <c r="E52" s="29"/>
      <c r="F52" s="30"/>
      <c r="G52" s="27"/>
      <c r="H52" s="34"/>
      <c r="I52" s="35"/>
      <c r="J52" s="29"/>
      <c r="K52" s="32" t="str">
        <f t="shared" si="0"/>
        <v xml:space="preserve"> </v>
      </c>
      <c r="L52" s="32"/>
      <c r="M52" s="32"/>
    </row>
    <row r="53" spans="1:13" x14ac:dyDescent="0.25">
      <c r="A53" s="26">
        <f t="shared" si="1"/>
        <v>44</v>
      </c>
      <c r="B53" s="29"/>
      <c r="C53" s="27"/>
      <c r="D53" s="28">
        <f t="shared" si="3"/>
        <v>40</v>
      </c>
      <c r="E53" s="29"/>
      <c r="F53" s="30"/>
      <c r="G53" s="27"/>
      <c r="H53" s="34"/>
      <c r="I53" s="35"/>
      <c r="J53" s="29"/>
      <c r="K53" s="32" t="str">
        <f t="shared" si="0"/>
        <v xml:space="preserve"> </v>
      </c>
      <c r="L53" s="32"/>
      <c r="M53" s="32"/>
    </row>
    <row r="54" spans="1:13" x14ac:dyDescent="0.25">
      <c r="A54" s="26">
        <f t="shared" si="1"/>
        <v>45</v>
      </c>
      <c r="B54" s="29"/>
      <c r="C54" s="27"/>
      <c r="D54" s="28">
        <f t="shared" si="3"/>
        <v>41</v>
      </c>
      <c r="E54" s="29"/>
      <c r="F54" s="30"/>
      <c r="G54" s="27"/>
      <c r="H54" s="34"/>
      <c r="I54" s="35"/>
      <c r="J54" s="29"/>
      <c r="K54" s="32" t="str">
        <f t="shared" si="0"/>
        <v xml:space="preserve"> </v>
      </c>
      <c r="L54" s="32"/>
      <c r="M54" s="32"/>
    </row>
    <row r="55" spans="1:13" x14ac:dyDescent="0.25">
      <c r="A55" s="26">
        <f t="shared" si="1"/>
        <v>46</v>
      </c>
      <c r="B55" s="29"/>
      <c r="C55" s="27"/>
      <c r="D55" s="28">
        <f t="shared" si="3"/>
        <v>42</v>
      </c>
      <c r="E55" s="29"/>
      <c r="F55" s="30"/>
      <c r="G55" s="27"/>
      <c r="H55" s="34"/>
      <c r="I55" s="35"/>
      <c r="J55" s="29"/>
      <c r="K55" s="32" t="str">
        <f t="shared" si="0"/>
        <v xml:space="preserve"> </v>
      </c>
      <c r="L55" s="32"/>
      <c r="M55" s="32"/>
    </row>
    <row r="56" spans="1:13" x14ac:dyDescent="0.25">
      <c r="A56" s="26">
        <f t="shared" si="1"/>
        <v>47</v>
      </c>
      <c r="B56" s="29"/>
      <c r="C56" s="27"/>
      <c r="D56" s="28">
        <f t="shared" si="3"/>
        <v>43</v>
      </c>
      <c r="E56" s="29"/>
      <c r="F56" s="30"/>
      <c r="G56" s="27"/>
      <c r="H56" s="34"/>
      <c r="I56" s="35"/>
      <c r="J56" s="29"/>
      <c r="K56" s="32" t="str">
        <f t="shared" si="0"/>
        <v xml:space="preserve"> </v>
      </c>
      <c r="L56" s="32"/>
      <c r="M56" s="32"/>
    </row>
    <row r="57" spans="1:13" x14ac:dyDescent="0.25">
      <c r="A57" s="26">
        <f t="shared" si="1"/>
        <v>48</v>
      </c>
      <c r="B57" s="29"/>
      <c r="C57" s="27"/>
      <c r="D57" s="28">
        <f t="shared" si="3"/>
        <v>44</v>
      </c>
      <c r="E57" s="29"/>
      <c r="F57" s="30"/>
      <c r="G57" s="27"/>
      <c r="H57" s="34"/>
      <c r="I57" s="35"/>
      <c r="J57" s="29"/>
      <c r="K57" s="32" t="str">
        <f t="shared" si="0"/>
        <v xml:space="preserve"> </v>
      </c>
      <c r="L57" s="32"/>
      <c r="M57" s="32"/>
    </row>
    <row r="58" spans="1:13" x14ac:dyDescent="0.25">
      <c r="A58" s="26">
        <f t="shared" si="1"/>
        <v>49</v>
      </c>
      <c r="B58" s="29"/>
      <c r="C58" s="27"/>
      <c r="D58" s="28">
        <f t="shared" si="3"/>
        <v>45</v>
      </c>
      <c r="E58" s="29"/>
      <c r="F58" s="30"/>
      <c r="G58" s="27"/>
      <c r="H58" s="34"/>
      <c r="I58" s="35"/>
      <c r="J58" s="29"/>
      <c r="K58" s="32" t="str">
        <f t="shared" si="0"/>
        <v xml:space="preserve"> </v>
      </c>
      <c r="L58" s="32"/>
      <c r="M58" s="32"/>
    </row>
    <row r="59" spans="1:13" x14ac:dyDescent="0.25">
      <c r="A59" s="26">
        <f t="shared" si="1"/>
        <v>50</v>
      </c>
      <c r="B59" s="29"/>
      <c r="C59" s="27"/>
      <c r="D59" s="28">
        <f t="shared" si="3"/>
        <v>46</v>
      </c>
      <c r="E59" s="29"/>
      <c r="F59" s="30"/>
      <c r="G59" s="27"/>
      <c r="H59" s="34"/>
      <c r="I59" s="35"/>
      <c r="J59" s="29"/>
      <c r="K59" s="32" t="str">
        <f t="shared" si="0"/>
        <v xml:space="preserve"> </v>
      </c>
      <c r="L59" s="32"/>
      <c r="M59" s="32"/>
    </row>
    <row r="60" spans="1:13" x14ac:dyDescent="0.25">
      <c r="A60" s="26">
        <f t="shared" si="1"/>
        <v>51</v>
      </c>
      <c r="B60" s="29"/>
      <c r="C60" s="27"/>
      <c r="D60" s="28">
        <f t="shared" si="3"/>
        <v>47</v>
      </c>
      <c r="E60" s="29"/>
      <c r="F60" s="30"/>
      <c r="G60" s="27"/>
      <c r="H60" s="34"/>
      <c r="I60" s="35"/>
      <c r="J60" s="29"/>
      <c r="K60" s="32" t="str">
        <f t="shared" si="0"/>
        <v xml:space="preserve"> </v>
      </c>
      <c r="L60" s="32"/>
      <c r="M60" s="32"/>
    </row>
    <row r="61" spans="1:13" x14ac:dyDescent="0.25">
      <c r="A61" s="26">
        <f t="shared" si="1"/>
        <v>52</v>
      </c>
      <c r="B61" s="29"/>
      <c r="C61" s="27"/>
      <c r="D61" s="28">
        <v>55</v>
      </c>
      <c r="E61" s="29"/>
      <c r="F61" s="30"/>
      <c r="G61" s="27"/>
      <c r="H61" s="34"/>
      <c r="I61" s="35"/>
      <c r="J61" s="29"/>
      <c r="K61" s="32" t="str">
        <f t="shared" si="0"/>
        <v xml:space="preserve"> </v>
      </c>
      <c r="L61" s="32"/>
      <c r="M61" s="32"/>
    </row>
    <row r="62" spans="1:13" x14ac:dyDescent="0.25">
      <c r="A62" s="26">
        <f t="shared" si="1"/>
        <v>53</v>
      </c>
      <c r="B62" s="29"/>
      <c r="C62" s="27"/>
      <c r="D62" s="28">
        <f t="shared" si="3"/>
        <v>56</v>
      </c>
      <c r="E62" s="29"/>
      <c r="F62" s="30"/>
      <c r="G62" s="27"/>
      <c r="H62" s="34"/>
      <c r="I62" s="35"/>
      <c r="J62" s="29"/>
      <c r="K62" s="32" t="str">
        <f t="shared" si="0"/>
        <v xml:space="preserve"> </v>
      </c>
      <c r="L62" s="32"/>
      <c r="M62" s="32"/>
    </row>
    <row r="63" spans="1:13" x14ac:dyDescent="0.25">
      <c r="A63" s="26">
        <f t="shared" si="1"/>
        <v>54</v>
      </c>
      <c r="B63" s="29"/>
      <c r="C63" s="27"/>
      <c r="D63" s="28">
        <f t="shared" si="3"/>
        <v>57</v>
      </c>
      <c r="E63" s="29"/>
      <c r="F63" s="30"/>
      <c r="G63" s="27"/>
      <c r="H63" s="34"/>
      <c r="I63" s="35"/>
      <c r="J63" s="29"/>
      <c r="K63" s="32" t="str">
        <f t="shared" si="0"/>
        <v xml:space="preserve"> </v>
      </c>
      <c r="L63" s="32"/>
      <c r="M63" s="32"/>
    </row>
    <row r="64" spans="1:13" x14ac:dyDescent="0.25">
      <c r="A64" s="26">
        <f t="shared" si="1"/>
        <v>55</v>
      </c>
      <c r="B64" s="29"/>
      <c r="C64" s="27"/>
      <c r="D64" s="28">
        <f t="shared" si="3"/>
        <v>58</v>
      </c>
      <c r="E64" s="29"/>
      <c r="F64" s="30"/>
      <c r="G64" s="27"/>
      <c r="H64" s="34"/>
      <c r="I64" s="35"/>
      <c r="J64" s="29"/>
      <c r="K64" s="32" t="str">
        <f t="shared" si="0"/>
        <v xml:space="preserve"> </v>
      </c>
      <c r="L64" s="32"/>
      <c r="M64" s="32"/>
    </row>
    <row r="65" spans="1:13" x14ac:dyDescent="0.25">
      <c r="A65" s="26">
        <f t="shared" si="1"/>
        <v>56</v>
      </c>
      <c r="B65" s="29"/>
      <c r="C65" s="27"/>
      <c r="D65" s="28">
        <f t="shared" si="3"/>
        <v>59</v>
      </c>
      <c r="E65" s="29"/>
      <c r="F65" s="30"/>
      <c r="G65" s="27"/>
      <c r="H65" s="34"/>
      <c r="I65" s="35"/>
      <c r="J65" s="29"/>
      <c r="K65" s="32" t="str">
        <f t="shared" si="0"/>
        <v xml:space="preserve"> </v>
      </c>
      <c r="L65" s="32"/>
      <c r="M65" s="32"/>
    </row>
    <row r="66" spans="1:13" x14ac:dyDescent="0.25">
      <c r="A66" s="26">
        <f t="shared" si="1"/>
        <v>57</v>
      </c>
      <c r="B66" s="29"/>
      <c r="C66" s="27"/>
      <c r="D66" s="28">
        <f t="shared" si="3"/>
        <v>60</v>
      </c>
      <c r="E66" s="29"/>
      <c r="F66" s="30"/>
      <c r="G66" s="27"/>
      <c r="H66" s="34"/>
      <c r="I66" s="35"/>
      <c r="J66" s="29"/>
      <c r="K66" s="32" t="str">
        <f t="shared" si="0"/>
        <v xml:space="preserve"> </v>
      </c>
      <c r="L66" s="32"/>
      <c r="M66" s="32"/>
    </row>
    <row r="67" spans="1:13" x14ac:dyDescent="0.25">
      <c r="A67" s="26">
        <f t="shared" si="1"/>
        <v>58</v>
      </c>
      <c r="B67" s="29"/>
      <c r="C67" s="27"/>
      <c r="D67" s="28">
        <f t="shared" si="3"/>
        <v>61</v>
      </c>
      <c r="E67" s="29"/>
      <c r="F67" s="30"/>
      <c r="G67" s="27"/>
      <c r="H67" s="34"/>
      <c r="I67" s="35"/>
      <c r="J67" s="29"/>
      <c r="K67" s="32" t="str">
        <f t="shared" si="0"/>
        <v xml:space="preserve"> </v>
      </c>
      <c r="L67" s="32"/>
      <c r="M67" s="32"/>
    </row>
    <row r="68" spans="1:13" x14ac:dyDescent="0.25">
      <c r="A68" s="26">
        <f t="shared" si="1"/>
        <v>59</v>
      </c>
      <c r="B68" s="29"/>
      <c r="C68" s="27"/>
      <c r="D68" s="28">
        <f t="shared" si="3"/>
        <v>62</v>
      </c>
      <c r="E68" s="29"/>
      <c r="F68" s="30"/>
      <c r="G68" s="27"/>
      <c r="H68" s="34"/>
      <c r="I68" s="35"/>
      <c r="J68" s="29"/>
      <c r="K68" s="32" t="str">
        <f t="shared" si="0"/>
        <v xml:space="preserve"> </v>
      </c>
      <c r="L68" s="32"/>
      <c r="M68" s="32"/>
    </row>
    <row r="69" spans="1:13" x14ac:dyDescent="0.25">
      <c r="A69" s="26">
        <f t="shared" si="1"/>
        <v>60</v>
      </c>
      <c r="B69" s="29"/>
      <c r="C69" s="27"/>
      <c r="D69" s="36" t="s">
        <v>35</v>
      </c>
      <c r="E69" s="29"/>
      <c r="F69" s="30"/>
      <c r="G69" s="27"/>
      <c r="H69" s="34"/>
      <c r="I69" s="35"/>
      <c r="J69" s="29"/>
      <c r="K69" s="32" t="str">
        <f t="shared" si="0"/>
        <v xml:space="preserve"> </v>
      </c>
      <c r="L69" s="32"/>
      <c r="M69" s="32"/>
    </row>
    <row r="70" spans="1:13" x14ac:dyDescent="0.25">
      <c r="A70" s="26">
        <f t="shared" si="1"/>
        <v>61</v>
      </c>
      <c r="B70" s="29"/>
      <c r="C70" s="27"/>
      <c r="D70" s="28">
        <v>63</v>
      </c>
      <c r="E70" s="29"/>
      <c r="F70" s="30"/>
      <c r="G70" s="27"/>
      <c r="H70" s="34"/>
      <c r="I70" s="35"/>
      <c r="J70" s="27"/>
      <c r="K70" s="32" t="str">
        <f t="shared" si="0"/>
        <v xml:space="preserve"> </v>
      </c>
      <c r="L70" s="32"/>
      <c r="M70" s="32"/>
    </row>
    <row r="71" spans="1:13" x14ac:dyDescent="0.25">
      <c r="A71" s="26">
        <f t="shared" si="1"/>
        <v>62</v>
      </c>
      <c r="B71" s="29"/>
      <c r="C71" s="27"/>
      <c r="D71" s="28">
        <f t="shared" si="3"/>
        <v>64</v>
      </c>
      <c r="E71" s="29"/>
      <c r="F71" s="30"/>
      <c r="G71" s="27"/>
      <c r="H71" s="34"/>
      <c r="I71" s="35"/>
      <c r="J71" s="29"/>
      <c r="K71" s="32" t="str">
        <f t="shared" si="0"/>
        <v xml:space="preserve"> </v>
      </c>
      <c r="L71" s="32"/>
      <c r="M71" s="32"/>
    </row>
    <row r="72" spans="1:13" x14ac:dyDescent="0.25">
      <c r="A72" s="26">
        <f t="shared" si="1"/>
        <v>63</v>
      </c>
      <c r="B72" s="29"/>
      <c r="C72" s="27"/>
      <c r="D72" s="28">
        <f t="shared" si="3"/>
        <v>65</v>
      </c>
      <c r="E72" s="29"/>
      <c r="F72" s="30">
        <v>0.03</v>
      </c>
      <c r="G72" s="27" t="s">
        <v>49</v>
      </c>
      <c r="H72" s="34" t="s">
        <v>1585</v>
      </c>
      <c r="I72" s="35">
        <v>1</v>
      </c>
      <c r="J72" s="27" t="s">
        <v>1591</v>
      </c>
      <c r="K72" s="32">
        <f t="shared" si="0"/>
        <v>0.03</v>
      </c>
      <c r="L72" s="32">
        <v>0</v>
      </c>
      <c r="M72" s="32">
        <v>3</v>
      </c>
    </row>
    <row r="73" spans="1:13" x14ac:dyDescent="0.25">
      <c r="A73" s="26">
        <f t="shared" si="1"/>
        <v>64</v>
      </c>
      <c r="B73" s="27" t="s">
        <v>30</v>
      </c>
      <c r="C73" s="27"/>
      <c r="D73" s="28">
        <f t="shared" si="3"/>
        <v>66</v>
      </c>
      <c r="E73" s="29"/>
      <c r="F73" s="30"/>
      <c r="G73" s="27"/>
      <c r="H73" s="34"/>
      <c r="I73" s="35"/>
      <c r="J73" s="29"/>
      <c r="K73" s="32" t="str">
        <f t="shared" si="0"/>
        <v xml:space="preserve"> </v>
      </c>
      <c r="L73" s="32"/>
      <c r="M73" s="32"/>
    </row>
    <row r="74" spans="1:13" x14ac:dyDescent="0.25">
      <c r="A74" s="26">
        <f t="shared" si="1"/>
        <v>65</v>
      </c>
      <c r="B74" s="29"/>
      <c r="C74" s="27"/>
      <c r="D74" s="28">
        <f t="shared" si="3"/>
        <v>67</v>
      </c>
      <c r="E74" s="29"/>
      <c r="F74" s="30"/>
      <c r="G74" s="27"/>
      <c r="H74" s="34"/>
      <c r="I74" s="35"/>
      <c r="J74" s="27"/>
      <c r="K74" s="32"/>
      <c r="L74" s="32"/>
      <c r="M74" s="32"/>
    </row>
    <row r="75" spans="1:13" x14ac:dyDescent="0.25">
      <c r="A75" s="26">
        <f t="shared" ref="A75:A84" si="4">A74+1</f>
        <v>66</v>
      </c>
      <c r="B75" s="29"/>
      <c r="C75" s="27"/>
      <c r="D75" s="28">
        <f t="shared" si="3"/>
        <v>68</v>
      </c>
      <c r="E75" s="29"/>
      <c r="F75" s="30"/>
      <c r="G75" s="27"/>
      <c r="H75" s="34"/>
      <c r="I75" s="35"/>
      <c r="J75" s="29"/>
      <c r="K75" s="32" t="str">
        <f t="shared" ref="K75:K83" si="5">IF(F75*I75&gt;0,F75*I75," ")</f>
        <v xml:space="preserve"> </v>
      </c>
      <c r="L75" s="32"/>
      <c r="M75" s="32"/>
    </row>
    <row r="76" spans="1:13" x14ac:dyDescent="0.25">
      <c r="A76" s="26">
        <f t="shared" si="4"/>
        <v>67</v>
      </c>
      <c r="B76" s="29"/>
      <c r="C76" s="27"/>
      <c r="D76" s="28">
        <f t="shared" si="3"/>
        <v>69</v>
      </c>
      <c r="E76" s="29"/>
      <c r="F76" s="30"/>
      <c r="G76" s="27"/>
      <c r="H76" s="34"/>
      <c r="I76" s="35"/>
      <c r="J76" s="29"/>
      <c r="K76" s="32" t="str">
        <f t="shared" si="5"/>
        <v xml:space="preserve"> </v>
      </c>
      <c r="L76" s="32"/>
      <c r="M76" s="32"/>
    </row>
    <row r="77" spans="1:13" x14ac:dyDescent="0.25">
      <c r="A77" s="26">
        <f t="shared" si="4"/>
        <v>68</v>
      </c>
      <c r="B77" s="29"/>
      <c r="C77" s="27"/>
      <c r="D77" s="28">
        <f t="shared" si="3"/>
        <v>70</v>
      </c>
      <c r="E77" s="29"/>
      <c r="F77" s="30"/>
      <c r="G77" s="27"/>
      <c r="H77" s="34"/>
      <c r="I77" s="35"/>
      <c r="J77" s="29"/>
      <c r="K77" s="32" t="str">
        <f t="shared" si="5"/>
        <v xml:space="preserve"> </v>
      </c>
      <c r="L77" s="32"/>
      <c r="M77" s="32"/>
    </row>
    <row r="78" spans="1:13" x14ac:dyDescent="0.25">
      <c r="A78" s="26">
        <f t="shared" si="4"/>
        <v>69</v>
      </c>
      <c r="B78" s="29"/>
      <c r="C78" s="27"/>
      <c r="D78" s="28">
        <f t="shared" si="3"/>
        <v>71</v>
      </c>
      <c r="E78" s="29"/>
      <c r="F78" s="30"/>
      <c r="G78" s="27"/>
      <c r="H78" s="34"/>
      <c r="I78" s="35"/>
      <c r="J78" s="29"/>
      <c r="K78" s="32" t="str">
        <f t="shared" si="5"/>
        <v xml:space="preserve"> </v>
      </c>
      <c r="L78" s="32"/>
      <c r="M78" s="32"/>
    </row>
    <row r="79" spans="1:13" x14ac:dyDescent="0.25">
      <c r="A79" s="26">
        <f t="shared" si="4"/>
        <v>70</v>
      </c>
      <c r="B79" s="29"/>
      <c r="C79" s="27"/>
      <c r="D79" s="28">
        <f t="shared" si="3"/>
        <v>72</v>
      </c>
      <c r="E79" s="29"/>
      <c r="F79" s="30"/>
      <c r="G79" s="27"/>
      <c r="H79" s="34"/>
      <c r="I79" s="35"/>
      <c r="J79" s="29"/>
      <c r="K79" s="32" t="str">
        <f t="shared" si="5"/>
        <v xml:space="preserve"> </v>
      </c>
      <c r="L79" s="32"/>
      <c r="M79" s="32"/>
    </row>
    <row r="80" spans="1:13" x14ac:dyDescent="0.25">
      <c r="A80" s="26">
        <f t="shared" si="4"/>
        <v>71</v>
      </c>
      <c r="B80" s="29"/>
      <c r="C80" s="27"/>
      <c r="D80" s="28">
        <f t="shared" si="3"/>
        <v>73</v>
      </c>
      <c r="E80" s="29"/>
      <c r="F80" s="30"/>
      <c r="G80" s="27"/>
      <c r="H80" s="34"/>
      <c r="I80" s="35"/>
      <c r="J80" s="29"/>
      <c r="K80" s="32" t="str">
        <f t="shared" si="5"/>
        <v xml:space="preserve"> </v>
      </c>
      <c r="L80" s="32"/>
      <c r="M80" s="32"/>
    </row>
    <row r="81" spans="1:13" x14ac:dyDescent="0.25">
      <c r="A81" s="26">
        <f t="shared" si="4"/>
        <v>72</v>
      </c>
      <c r="B81" s="29"/>
      <c r="C81" s="27"/>
      <c r="D81" s="28">
        <f t="shared" si="3"/>
        <v>74</v>
      </c>
      <c r="E81" s="29"/>
      <c r="F81" s="30"/>
      <c r="G81" s="27"/>
      <c r="H81" s="34"/>
      <c r="I81" s="35"/>
      <c r="J81" s="29"/>
      <c r="K81" s="32" t="str">
        <f t="shared" si="5"/>
        <v xml:space="preserve"> </v>
      </c>
      <c r="L81" s="32"/>
      <c r="M81" s="32"/>
    </row>
    <row r="82" spans="1:13" x14ac:dyDescent="0.25">
      <c r="A82" s="26">
        <f t="shared" si="4"/>
        <v>73</v>
      </c>
      <c r="B82" s="29"/>
      <c r="C82" s="27"/>
      <c r="D82" s="28">
        <f t="shared" si="3"/>
        <v>75</v>
      </c>
      <c r="E82" s="29"/>
      <c r="F82" s="30"/>
      <c r="G82" s="27"/>
      <c r="H82" s="34"/>
      <c r="I82" s="35"/>
      <c r="J82" s="27"/>
      <c r="K82" s="32" t="str">
        <f t="shared" si="5"/>
        <v xml:space="preserve"> </v>
      </c>
      <c r="L82" s="32"/>
      <c r="M82" s="32"/>
    </row>
    <row r="83" spans="1:13" x14ac:dyDescent="0.25">
      <c r="A83" s="26">
        <f t="shared" si="4"/>
        <v>74</v>
      </c>
      <c r="B83" s="29"/>
      <c r="C83" s="27"/>
      <c r="D83" s="28">
        <f t="shared" si="3"/>
        <v>76</v>
      </c>
      <c r="E83" s="29"/>
      <c r="F83" s="30"/>
      <c r="G83" s="27"/>
      <c r="H83" s="34"/>
      <c r="I83" s="35"/>
      <c r="J83" s="29"/>
      <c r="K83" s="32" t="str">
        <f t="shared" si="5"/>
        <v xml:space="preserve"> </v>
      </c>
      <c r="L83" s="32"/>
      <c r="M83" s="32"/>
    </row>
    <row r="84" spans="1:13" ht="16.5" thickBot="1" x14ac:dyDescent="0.3">
      <c r="A84" s="26">
        <f t="shared" si="4"/>
        <v>75</v>
      </c>
      <c r="B84" s="29"/>
      <c r="C84" s="27"/>
      <c r="D84" s="28">
        <f t="shared" si="3"/>
        <v>77</v>
      </c>
      <c r="E84" s="29"/>
      <c r="F84" s="30"/>
      <c r="G84" s="27"/>
      <c r="H84" s="34"/>
      <c r="I84" s="35"/>
      <c r="J84" s="29"/>
      <c r="K84" s="32" t="str">
        <f>IF(F84*I84&gt;0,F84*I84," ")</f>
        <v xml:space="preserve"> </v>
      </c>
      <c r="L84" s="32"/>
      <c r="M84" s="32"/>
    </row>
    <row r="85" spans="1:13" ht="16.5" thickTop="1" x14ac:dyDescent="0.25">
      <c r="A85" s="37"/>
      <c r="B85" s="38"/>
      <c r="C85" s="38"/>
      <c r="D85" s="39"/>
      <c r="E85" s="38"/>
      <c r="F85" s="40"/>
      <c r="G85" s="38"/>
      <c r="H85" s="38"/>
      <c r="I85" s="41"/>
      <c r="J85" s="42"/>
      <c r="K85" s="43"/>
      <c r="L85" s="44"/>
      <c r="M85" s="45"/>
    </row>
    <row r="86" spans="1:13" ht="16.5" thickBot="1" x14ac:dyDescent="0.3">
      <c r="A86" s="46"/>
      <c r="B86" s="47" t="s">
        <v>36</v>
      </c>
      <c r="C86" s="48"/>
      <c r="D86" s="49"/>
      <c r="E86" s="48"/>
      <c r="F86" s="50"/>
      <c r="G86" s="48"/>
      <c r="H86" s="48"/>
      <c r="I86" s="51"/>
      <c r="J86" s="52" t="s">
        <v>2</v>
      </c>
      <c r="K86" s="53"/>
      <c r="L86" s="53"/>
      <c r="M86" s="54"/>
    </row>
    <row r="87" spans="1:13" ht="16.5" thickTop="1" x14ac:dyDescent="0.25">
      <c r="A87" s="46"/>
      <c r="B87" s="55" t="s">
        <v>37</v>
      </c>
      <c r="C87" s="48"/>
      <c r="D87" s="49"/>
      <c r="E87" s="56"/>
      <c r="F87" s="57"/>
      <c r="G87" s="56"/>
      <c r="H87" s="56"/>
      <c r="I87" s="51"/>
      <c r="J87" s="58"/>
      <c r="K87" s="59"/>
      <c r="L87" s="59"/>
      <c r="M87" s="60"/>
    </row>
    <row r="88" spans="1:13" x14ac:dyDescent="0.25">
      <c r="A88" s="46"/>
      <c r="B88" s="47" t="s">
        <v>38</v>
      </c>
      <c r="C88" s="48"/>
      <c r="D88" s="49"/>
      <c r="E88" s="56"/>
      <c r="F88" s="57"/>
      <c r="G88" s="56"/>
      <c r="H88" s="56"/>
      <c r="I88" s="51"/>
      <c r="J88" s="61" t="s">
        <v>39</v>
      </c>
      <c r="K88" s="62"/>
      <c r="L88" s="63"/>
      <c r="M88" s="64">
        <f>SUM(K10:K84)</f>
        <v>0.06</v>
      </c>
    </row>
    <row r="89" spans="1:13" x14ac:dyDescent="0.25">
      <c r="A89" s="46"/>
      <c r="B89" s="48"/>
      <c r="C89" s="48"/>
      <c r="D89" s="49"/>
      <c r="E89" s="56"/>
      <c r="F89" s="57"/>
      <c r="G89" s="56"/>
      <c r="H89" s="56"/>
      <c r="I89" s="51"/>
      <c r="J89" s="61" t="s">
        <v>40</v>
      </c>
      <c r="K89" s="62"/>
      <c r="L89" s="63"/>
      <c r="M89" s="64">
        <f>SUM(L10:L84)</f>
        <v>0</v>
      </c>
    </row>
    <row r="90" spans="1:13" x14ac:dyDescent="0.25">
      <c r="A90" s="46"/>
      <c r="B90" s="48"/>
      <c r="C90" s="48"/>
      <c r="D90" s="49"/>
      <c r="E90" s="48"/>
      <c r="F90" s="50"/>
      <c r="G90" s="48"/>
      <c r="H90" s="48"/>
      <c r="I90" s="51"/>
      <c r="J90" s="61" t="s">
        <v>41</v>
      </c>
      <c r="K90" s="62"/>
      <c r="L90" s="63"/>
      <c r="M90" s="64">
        <f>SUM(M10:M84)</f>
        <v>12</v>
      </c>
    </row>
    <row r="91" spans="1:13" ht="16.5" thickBot="1" x14ac:dyDescent="0.3">
      <c r="A91" s="65"/>
      <c r="B91" s="66"/>
      <c r="C91" s="66"/>
      <c r="D91" s="67"/>
      <c r="E91" s="66"/>
      <c r="F91" s="68"/>
      <c r="G91" s="66"/>
      <c r="H91" s="66"/>
      <c r="I91" s="69"/>
      <c r="J91" s="70" t="s">
        <v>42</v>
      </c>
      <c r="K91" s="71"/>
      <c r="L91" s="71"/>
      <c r="M91" s="72">
        <f>SUM(I10:I84)</f>
        <v>2</v>
      </c>
    </row>
    <row r="92" spans="1:13" ht="16.5" thickTop="1" x14ac:dyDescent="0.25">
      <c r="A92" s="73"/>
      <c r="B92" s="74" t="s">
        <v>1584</v>
      </c>
      <c r="C92" s="75"/>
      <c r="D92" s="75"/>
      <c r="E92" s="75"/>
      <c r="F92" s="76"/>
      <c r="G92" s="75"/>
      <c r="H92" s="75"/>
      <c r="I92" s="75"/>
      <c r="J92" s="75"/>
      <c r="K92" s="76"/>
      <c r="L92" s="76"/>
      <c r="M92" s="77"/>
    </row>
  </sheetData>
  <printOptions gridLinesSet="0"/>
  <pageMargins left="0.75" right="0.25" top="0.75" bottom="0.55000000000000004" header="0.5" footer="0.5"/>
  <pageSetup orientation="portrait" horizontalDpi="300" verticalDpi="300" r:id="rId1"/>
  <headerFooter alignWithMargins="0">
    <oddHeader>&amp;L&amp;D</oddHeader>
    <oddFooter>&amp;LREGISS01.XLS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94"/>
  <sheetViews>
    <sheetView showGridLines="0" zoomScale="80" zoomScaleNormal="8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52.42578125" style="11" customWidth="1"/>
    <col min="11" max="12" width="10" style="11" customWidth="1"/>
    <col min="13" max="13" width="13.85546875" style="11" customWidth="1"/>
    <col min="14" max="14" width="2.28515625" style="11" customWidth="1"/>
    <col min="15" max="16384" width="12.5703125" style="11"/>
  </cols>
  <sheetData>
    <row r="1" spans="1:14" x14ac:dyDescent="0.25">
      <c r="L1" s="12" t="s">
        <v>15</v>
      </c>
    </row>
    <row r="3" spans="1:14" ht="30.75" x14ac:dyDescent="0.45">
      <c r="A3" s="13" t="s">
        <v>0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</row>
    <row r="4" spans="1:14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</row>
    <row r="5" spans="1:14" ht="30.75" x14ac:dyDescent="0.45">
      <c r="A5" s="13" t="s">
        <v>16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</row>
    <row r="6" spans="1:14" x14ac:dyDescent="0.25">
      <c r="L6" s="12" t="s">
        <v>3</v>
      </c>
    </row>
    <row r="8" spans="1:14" x14ac:dyDescent="0.25">
      <c r="A8" s="15" t="s">
        <v>17</v>
      </c>
      <c r="B8" s="16"/>
      <c r="C8" s="17" t="s">
        <v>18</v>
      </c>
      <c r="D8" s="18"/>
      <c r="E8" s="19"/>
      <c r="F8" s="20" t="s">
        <v>19</v>
      </c>
      <c r="G8" s="20" t="s">
        <v>20</v>
      </c>
      <c r="H8" s="20" t="s">
        <v>21</v>
      </c>
      <c r="I8" s="20" t="s">
        <v>22</v>
      </c>
      <c r="J8" s="20" t="s">
        <v>23</v>
      </c>
      <c r="K8" s="20" t="s">
        <v>5</v>
      </c>
      <c r="L8" s="20" t="s">
        <v>24</v>
      </c>
      <c r="M8" s="20" t="s">
        <v>25</v>
      </c>
    </row>
    <row r="9" spans="1:14" ht="16.5" thickBot="1" x14ac:dyDescent="0.3">
      <c r="A9" s="21"/>
      <c r="B9" s="22"/>
      <c r="C9" s="23" t="s">
        <v>26</v>
      </c>
      <c r="D9" s="23" t="s">
        <v>27</v>
      </c>
      <c r="E9" s="24" t="s">
        <v>28</v>
      </c>
      <c r="F9" s="22"/>
      <c r="G9" s="22"/>
      <c r="H9" s="24" t="s">
        <v>29</v>
      </c>
      <c r="I9" s="25" t="s">
        <v>30</v>
      </c>
      <c r="J9" s="22"/>
      <c r="K9" s="24" t="s">
        <v>10</v>
      </c>
      <c r="L9" s="24" t="s">
        <v>11</v>
      </c>
      <c r="M9" s="24" t="s">
        <v>10</v>
      </c>
    </row>
    <row r="10" spans="1:14" ht="16.5" thickTop="1" x14ac:dyDescent="0.25">
      <c r="A10" s="26">
        <v>1</v>
      </c>
      <c r="B10" s="27" t="s">
        <v>30</v>
      </c>
      <c r="C10" s="27"/>
      <c r="D10" s="83" t="s">
        <v>634</v>
      </c>
      <c r="E10" s="29" t="s">
        <v>69</v>
      </c>
      <c r="F10" s="30">
        <v>0.06</v>
      </c>
      <c r="G10" s="27" t="s">
        <v>635</v>
      </c>
      <c r="H10" s="34">
        <v>1968</v>
      </c>
      <c r="I10" s="31">
        <v>10</v>
      </c>
      <c r="J10" s="29"/>
      <c r="K10" s="32">
        <f t="shared" ref="K10:K73" si="0">IF(F10*I10&gt;0,F10*I10," ")</f>
        <v>0.6</v>
      </c>
      <c r="L10" s="33">
        <v>2</v>
      </c>
      <c r="M10" s="33">
        <v>3.25</v>
      </c>
    </row>
    <row r="11" spans="1:14" x14ac:dyDescent="0.25">
      <c r="A11" s="26">
        <f t="shared" ref="A11:A74" si="1">A10+1</f>
        <v>2</v>
      </c>
      <c r="B11" s="29"/>
      <c r="C11" s="27"/>
      <c r="D11" s="28">
        <v>1345</v>
      </c>
      <c r="E11" s="29"/>
      <c r="F11" s="30">
        <v>0.06</v>
      </c>
      <c r="G11" s="27" t="s">
        <v>635</v>
      </c>
      <c r="H11" s="34">
        <v>1968</v>
      </c>
      <c r="I11" s="35">
        <v>1</v>
      </c>
      <c r="J11" s="29"/>
      <c r="K11" s="32">
        <f t="shared" si="0"/>
        <v>0.06</v>
      </c>
      <c r="L11" s="32">
        <v>0.2</v>
      </c>
      <c r="M11" s="32">
        <v>0.4</v>
      </c>
    </row>
    <row r="12" spans="1:14" x14ac:dyDescent="0.25">
      <c r="A12" s="26">
        <f t="shared" si="1"/>
        <v>3</v>
      </c>
      <c r="B12" s="29"/>
      <c r="C12" s="27"/>
      <c r="D12" s="28">
        <f t="shared" ref="D12:D69" si="2">D11+1</f>
        <v>1346</v>
      </c>
      <c r="E12" s="29"/>
      <c r="F12" s="30">
        <v>0.06</v>
      </c>
      <c r="G12" s="27" t="s">
        <v>635</v>
      </c>
      <c r="H12" s="34">
        <v>1968</v>
      </c>
      <c r="I12" s="35">
        <v>1</v>
      </c>
      <c r="J12" s="29"/>
      <c r="K12" s="32">
        <f t="shared" si="0"/>
        <v>0.06</v>
      </c>
      <c r="L12" s="32">
        <v>0.2</v>
      </c>
      <c r="M12" s="32">
        <v>0.4</v>
      </c>
    </row>
    <row r="13" spans="1:14" x14ac:dyDescent="0.25">
      <c r="A13" s="26">
        <f t="shared" si="1"/>
        <v>4</v>
      </c>
      <c r="B13" s="29"/>
      <c r="C13" s="27"/>
      <c r="D13" s="28">
        <f t="shared" si="2"/>
        <v>1347</v>
      </c>
      <c r="E13" s="29"/>
      <c r="F13" s="30">
        <v>0.06</v>
      </c>
      <c r="G13" s="27" t="s">
        <v>635</v>
      </c>
      <c r="H13" s="34">
        <v>1968</v>
      </c>
      <c r="I13" s="35">
        <v>1</v>
      </c>
      <c r="J13" s="29"/>
      <c r="K13" s="32">
        <f t="shared" si="0"/>
        <v>0.06</v>
      </c>
      <c r="L13" s="32">
        <v>0.2</v>
      </c>
      <c r="M13" s="32">
        <v>0.3</v>
      </c>
    </row>
    <row r="14" spans="1:14" x14ac:dyDescent="0.25">
      <c r="A14" s="26">
        <f t="shared" si="1"/>
        <v>5</v>
      </c>
      <c r="B14" s="29"/>
      <c r="C14" s="27"/>
      <c r="D14" s="28">
        <f t="shared" si="2"/>
        <v>1348</v>
      </c>
      <c r="E14" s="29"/>
      <c r="F14" s="30">
        <v>0.06</v>
      </c>
      <c r="G14" s="27" t="s">
        <v>635</v>
      </c>
      <c r="H14" s="34">
        <v>1968</v>
      </c>
      <c r="I14" s="35">
        <v>1</v>
      </c>
      <c r="J14" s="29"/>
      <c r="K14" s="32">
        <f t="shared" si="0"/>
        <v>0.06</v>
      </c>
      <c r="L14" s="32">
        <v>0.2</v>
      </c>
      <c r="M14" s="32">
        <v>0.3</v>
      </c>
    </row>
    <row r="15" spans="1:14" x14ac:dyDescent="0.25">
      <c r="A15" s="26">
        <f t="shared" si="1"/>
        <v>6</v>
      </c>
      <c r="B15" s="29"/>
      <c r="C15" s="27"/>
      <c r="D15" s="28">
        <f t="shared" si="2"/>
        <v>1349</v>
      </c>
      <c r="E15" s="29"/>
      <c r="F15" s="30">
        <v>0.06</v>
      </c>
      <c r="G15" s="27" t="s">
        <v>635</v>
      </c>
      <c r="H15" s="34">
        <v>1968</v>
      </c>
      <c r="I15" s="35">
        <v>1</v>
      </c>
      <c r="J15" s="29"/>
      <c r="K15" s="32">
        <f t="shared" si="0"/>
        <v>0.06</v>
      </c>
      <c r="L15" s="32">
        <v>0.2</v>
      </c>
      <c r="M15" s="32">
        <v>0.3</v>
      </c>
    </row>
    <row r="16" spans="1:14" x14ac:dyDescent="0.25">
      <c r="A16" s="26">
        <f t="shared" si="1"/>
        <v>7</v>
      </c>
      <c r="B16" s="29"/>
      <c r="C16" s="27"/>
      <c r="D16" s="28">
        <f t="shared" si="2"/>
        <v>1350</v>
      </c>
      <c r="E16" s="29"/>
      <c r="F16" s="30">
        <v>0.06</v>
      </c>
      <c r="G16" s="27" t="s">
        <v>635</v>
      </c>
      <c r="H16" s="34">
        <v>1968</v>
      </c>
      <c r="I16" s="35">
        <v>1</v>
      </c>
      <c r="J16" s="29"/>
      <c r="K16" s="32">
        <f t="shared" si="0"/>
        <v>0.06</v>
      </c>
      <c r="L16" s="32">
        <v>0.2</v>
      </c>
      <c r="M16" s="32">
        <v>0.3</v>
      </c>
    </row>
    <row r="17" spans="1:13" x14ac:dyDescent="0.25">
      <c r="A17" s="26">
        <f t="shared" si="1"/>
        <v>8</v>
      </c>
      <c r="B17" s="29"/>
      <c r="C17" s="27"/>
      <c r="D17" s="28">
        <f t="shared" si="2"/>
        <v>1351</v>
      </c>
      <c r="E17" s="29"/>
      <c r="F17" s="30">
        <v>0.06</v>
      </c>
      <c r="G17" s="27" t="s">
        <v>635</v>
      </c>
      <c r="H17" s="34">
        <v>1968</v>
      </c>
      <c r="I17" s="35">
        <v>1</v>
      </c>
      <c r="J17" s="29"/>
      <c r="K17" s="32">
        <f t="shared" si="0"/>
        <v>0.06</v>
      </c>
      <c r="L17" s="32">
        <v>0.2</v>
      </c>
      <c r="M17" s="32">
        <v>0.3</v>
      </c>
    </row>
    <row r="18" spans="1:13" x14ac:dyDescent="0.25">
      <c r="A18" s="26">
        <f t="shared" si="1"/>
        <v>9</v>
      </c>
      <c r="B18" s="29"/>
      <c r="C18" s="27"/>
      <c r="D18" s="28">
        <f t="shared" si="2"/>
        <v>1352</v>
      </c>
      <c r="E18" s="29"/>
      <c r="F18" s="30">
        <v>0.06</v>
      </c>
      <c r="G18" s="27" t="s">
        <v>635</v>
      </c>
      <c r="H18" s="34">
        <v>1968</v>
      </c>
      <c r="I18" s="35">
        <v>1</v>
      </c>
      <c r="J18" s="29"/>
      <c r="K18" s="32">
        <f t="shared" si="0"/>
        <v>0.06</v>
      </c>
      <c r="L18" s="32">
        <v>0.2</v>
      </c>
      <c r="M18" s="32">
        <v>0.3</v>
      </c>
    </row>
    <row r="19" spans="1:13" x14ac:dyDescent="0.25">
      <c r="A19" s="26">
        <f t="shared" si="1"/>
        <v>10</v>
      </c>
      <c r="B19" s="29"/>
      <c r="C19" s="27"/>
      <c r="D19" s="28">
        <f t="shared" si="2"/>
        <v>1353</v>
      </c>
      <c r="E19" s="29"/>
      <c r="F19" s="30">
        <v>0.06</v>
      </c>
      <c r="G19" s="27" t="s">
        <v>635</v>
      </c>
      <c r="H19" s="34">
        <v>1968</v>
      </c>
      <c r="I19" s="35">
        <v>1</v>
      </c>
      <c r="J19" s="29"/>
      <c r="K19" s="32">
        <f t="shared" si="0"/>
        <v>0.06</v>
      </c>
      <c r="L19" s="32">
        <v>0.2</v>
      </c>
      <c r="M19" s="32">
        <v>0.3</v>
      </c>
    </row>
    <row r="20" spans="1:13" x14ac:dyDescent="0.25">
      <c r="A20" s="26">
        <f t="shared" si="1"/>
        <v>11</v>
      </c>
      <c r="B20" s="29"/>
      <c r="C20" s="27"/>
      <c r="D20" s="28">
        <f t="shared" si="2"/>
        <v>1354</v>
      </c>
      <c r="E20" s="29"/>
      <c r="F20" s="30">
        <v>0.06</v>
      </c>
      <c r="G20" s="27" t="s">
        <v>635</v>
      </c>
      <c r="H20" s="34">
        <v>1968</v>
      </c>
      <c r="I20" s="35">
        <v>1</v>
      </c>
      <c r="J20" s="29"/>
      <c r="K20" s="32">
        <f t="shared" si="0"/>
        <v>0.06</v>
      </c>
      <c r="L20" s="32">
        <v>0.2</v>
      </c>
      <c r="M20" s="32">
        <v>0.3</v>
      </c>
    </row>
    <row r="21" spans="1:13" x14ac:dyDescent="0.25">
      <c r="A21" s="26">
        <f t="shared" si="1"/>
        <v>12</v>
      </c>
      <c r="B21" s="29"/>
      <c r="C21" s="27"/>
      <c r="D21" s="28">
        <f t="shared" si="2"/>
        <v>1355</v>
      </c>
      <c r="E21" s="29"/>
      <c r="F21" s="30">
        <v>0.06</v>
      </c>
      <c r="G21" s="27" t="s">
        <v>636</v>
      </c>
      <c r="H21" s="34">
        <v>1968</v>
      </c>
      <c r="I21" s="35">
        <v>1</v>
      </c>
      <c r="J21" s="29"/>
      <c r="K21" s="32">
        <f t="shared" si="0"/>
        <v>0.06</v>
      </c>
      <c r="L21" s="32">
        <v>0.1</v>
      </c>
      <c r="M21" s="32">
        <v>0.4</v>
      </c>
    </row>
    <row r="22" spans="1:13" x14ac:dyDescent="0.25">
      <c r="A22" s="26">
        <f t="shared" si="1"/>
        <v>13</v>
      </c>
      <c r="B22" s="29"/>
      <c r="C22" s="27"/>
      <c r="D22" s="28">
        <f t="shared" si="2"/>
        <v>1356</v>
      </c>
      <c r="E22" s="29"/>
      <c r="F22" s="30">
        <v>0.06</v>
      </c>
      <c r="G22" s="27" t="s">
        <v>637</v>
      </c>
      <c r="H22" s="34">
        <v>1968</v>
      </c>
      <c r="I22" s="35">
        <v>1</v>
      </c>
      <c r="J22" s="29"/>
      <c r="K22" s="32">
        <f t="shared" si="0"/>
        <v>0.06</v>
      </c>
      <c r="L22" s="32">
        <v>0.1</v>
      </c>
      <c r="M22" s="32">
        <v>0.25</v>
      </c>
    </row>
    <row r="23" spans="1:13" x14ac:dyDescent="0.25">
      <c r="A23" s="26">
        <f t="shared" si="1"/>
        <v>14</v>
      </c>
      <c r="B23" s="29"/>
      <c r="C23" s="27"/>
      <c r="D23" s="28">
        <f t="shared" si="2"/>
        <v>1357</v>
      </c>
      <c r="E23" s="29"/>
      <c r="F23" s="30">
        <v>0.06</v>
      </c>
      <c r="G23" s="27" t="s">
        <v>638</v>
      </c>
      <c r="H23" s="34">
        <v>1968</v>
      </c>
      <c r="I23" s="35">
        <v>1</v>
      </c>
      <c r="J23" s="29"/>
      <c r="K23" s="32">
        <f t="shared" si="0"/>
        <v>0.06</v>
      </c>
      <c r="L23" s="32">
        <v>0.1</v>
      </c>
      <c r="M23" s="32">
        <v>0.25</v>
      </c>
    </row>
    <row r="24" spans="1:13" x14ac:dyDescent="0.25">
      <c r="A24" s="26">
        <f t="shared" si="1"/>
        <v>15</v>
      </c>
      <c r="B24" s="29"/>
      <c r="C24" s="27"/>
      <c r="D24" s="28">
        <f t="shared" si="2"/>
        <v>1358</v>
      </c>
      <c r="E24" s="29"/>
      <c r="F24" s="30">
        <v>0.06</v>
      </c>
      <c r="G24" s="27" t="s">
        <v>639</v>
      </c>
      <c r="H24" s="34">
        <v>1968</v>
      </c>
      <c r="I24" s="35">
        <v>1</v>
      </c>
      <c r="J24" s="29"/>
      <c r="K24" s="32">
        <f t="shared" si="0"/>
        <v>0.06</v>
      </c>
      <c r="L24" s="32">
        <v>0.1</v>
      </c>
      <c r="M24" s="32">
        <v>0.25</v>
      </c>
    </row>
    <row r="25" spans="1:13" x14ac:dyDescent="0.25">
      <c r="A25" s="26">
        <f t="shared" si="1"/>
        <v>16</v>
      </c>
      <c r="B25" s="29"/>
      <c r="C25" s="27"/>
      <c r="D25" s="28">
        <f t="shared" si="2"/>
        <v>1359</v>
      </c>
      <c r="E25" s="29"/>
      <c r="F25" s="30">
        <v>0.06</v>
      </c>
      <c r="G25" s="27" t="s">
        <v>640</v>
      </c>
      <c r="H25" s="34">
        <v>1968</v>
      </c>
      <c r="I25" s="35">
        <v>1</v>
      </c>
      <c r="J25" s="29"/>
      <c r="K25" s="32">
        <f t="shared" si="0"/>
        <v>0.06</v>
      </c>
      <c r="L25" s="32">
        <v>0.1</v>
      </c>
      <c r="M25" s="32">
        <v>0.25</v>
      </c>
    </row>
    <row r="26" spans="1:13" x14ac:dyDescent="0.25">
      <c r="A26" s="26">
        <f t="shared" si="1"/>
        <v>17</v>
      </c>
      <c r="B26" s="29"/>
      <c r="C26" s="27"/>
      <c r="D26" s="28">
        <f t="shared" si="2"/>
        <v>1360</v>
      </c>
      <c r="E26" s="29"/>
      <c r="F26" s="30">
        <v>0.06</v>
      </c>
      <c r="G26" s="27" t="s">
        <v>641</v>
      </c>
      <c r="H26" s="34">
        <v>1968</v>
      </c>
      <c r="I26" s="35">
        <v>1</v>
      </c>
      <c r="J26" s="29"/>
      <c r="K26" s="32">
        <f t="shared" si="0"/>
        <v>0.06</v>
      </c>
      <c r="L26" s="32">
        <v>0.1</v>
      </c>
      <c r="M26" s="32">
        <v>0.25</v>
      </c>
    </row>
    <row r="27" spans="1:13" x14ac:dyDescent="0.25">
      <c r="A27" s="26">
        <f t="shared" si="1"/>
        <v>18</v>
      </c>
      <c r="B27" s="29"/>
      <c r="C27" s="27"/>
      <c r="D27" s="28">
        <f t="shared" si="2"/>
        <v>1361</v>
      </c>
      <c r="E27" s="29"/>
      <c r="F27" s="30">
        <v>0.06</v>
      </c>
      <c r="G27" s="27" t="s">
        <v>642</v>
      </c>
      <c r="H27" s="34">
        <v>1968</v>
      </c>
      <c r="I27" s="35">
        <v>1</v>
      </c>
      <c r="J27" s="29"/>
      <c r="K27" s="32">
        <f t="shared" si="0"/>
        <v>0.06</v>
      </c>
      <c r="L27" s="32">
        <v>0.1</v>
      </c>
      <c r="M27" s="32">
        <v>0.25</v>
      </c>
    </row>
    <row r="28" spans="1:13" x14ac:dyDescent="0.25">
      <c r="A28" s="26">
        <f t="shared" si="1"/>
        <v>19</v>
      </c>
      <c r="B28" s="29"/>
      <c r="C28" s="27"/>
      <c r="D28" s="28">
        <f t="shared" si="2"/>
        <v>1362</v>
      </c>
      <c r="E28" s="29"/>
      <c r="F28" s="30">
        <v>0.06</v>
      </c>
      <c r="G28" s="27" t="s">
        <v>643</v>
      </c>
      <c r="H28" s="34">
        <v>1968</v>
      </c>
      <c r="I28" s="35">
        <v>1</v>
      </c>
      <c r="J28" s="29"/>
      <c r="K28" s="32">
        <f t="shared" si="0"/>
        <v>0.06</v>
      </c>
      <c r="L28" s="32">
        <v>0.1</v>
      </c>
      <c r="M28" s="32">
        <v>0.25</v>
      </c>
    </row>
    <row r="29" spans="1:13" x14ac:dyDescent="0.25">
      <c r="A29" s="26">
        <f t="shared" si="1"/>
        <v>20</v>
      </c>
      <c r="B29" s="29"/>
      <c r="C29" s="27"/>
      <c r="D29" s="28">
        <f t="shared" si="2"/>
        <v>1363</v>
      </c>
      <c r="E29" s="29"/>
      <c r="F29" s="30">
        <v>0.06</v>
      </c>
      <c r="G29" s="27" t="s">
        <v>532</v>
      </c>
      <c r="H29" s="34">
        <v>1968</v>
      </c>
      <c r="I29" s="35">
        <v>1</v>
      </c>
      <c r="J29" s="29"/>
      <c r="K29" s="32">
        <f t="shared" si="0"/>
        <v>0.06</v>
      </c>
      <c r="L29" s="32">
        <v>0.1</v>
      </c>
      <c r="M29" s="32">
        <v>0.25</v>
      </c>
    </row>
    <row r="30" spans="1:13" x14ac:dyDescent="0.25">
      <c r="A30" s="26">
        <f t="shared" si="1"/>
        <v>21</v>
      </c>
      <c r="B30" s="29"/>
      <c r="C30" s="27"/>
      <c r="D30" s="28">
        <f t="shared" si="2"/>
        <v>1364</v>
      </c>
      <c r="E30" s="29"/>
      <c r="F30" s="30">
        <v>0.06</v>
      </c>
      <c r="G30" s="27" t="s">
        <v>129</v>
      </c>
      <c r="H30" s="34">
        <v>1968</v>
      </c>
      <c r="I30" s="35">
        <v>1</v>
      </c>
      <c r="J30" s="29"/>
      <c r="K30" s="32">
        <f t="shared" si="0"/>
        <v>0.06</v>
      </c>
      <c r="L30" s="32">
        <v>0.1</v>
      </c>
      <c r="M30" s="32">
        <v>0.25</v>
      </c>
    </row>
    <row r="31" spans="1:13" x14ac:dyDescent="0.25">
      <c r="A31" s="26">
        <f t="shared" si="1"/>
        <v>22</v>
      </c>
      <c r="B31" s="29"/>
      <c r="C31" s="27"/>
      <c r="D31" s="83" t="s">
        <v>644</v>
      </c>
      <c r="E31" s="29" t="s">
        <v>69</v>
      </c>
      <c r="F31" s="30">
        <v>0.06</v>
      </c>
      <c r="G31" s="27" t="s">
        <v>604</v>
      </c>
      <c r="H31" s="34">
        <v>1969</v>
      </c>
      <c r="I31" s="35">
        <v>4</v>
      </c>
      <c r="J31" s="29"/>
      <c r="K31" s="32">
        <f t="shared" si="0"/>
        <v>0.24</v>
      </c>
      <c r="L31" s="32">
        <v>1</v>
      </c>
      <c r="M31" s="32">
        <v>1</v>
      </c>
    </row>
    <row r="32" spans="1:13" x14ac:dyDescent="0.25">
      <c r="A32" s="26">
        <f t="shared" si="1"/>
        <v>23</v>
      </c>
      <c r="B32" s="29"/>
      <c r="C32" s="27"/>
      <c r="D32" s="28">
        <v>1369</v>
      </c>
      <c r="E32" s="29"/>
      <c r="F32" s="30">
        <v>0.06</v>
      </c>
      <c r="G32" s="27" t="s">
        <v>645</v>
      </c>
      <c r="H32" s="34">
        <v>1969</v>
      </c>
      <c r="I32" s="35">
        <v>1</v>
      </c>
      <c r="J32" s="29"/>
      <c r="K32" s="32">
        <f t="shared" si="0"/>
        <v>0.06</v>
      </c>
      <c r="L32" s="32">
        <v>0.1</v>
      </c>
      <c r="M32" s="32">
        <v>0.25</v>
      </c>
    </row>
    <row r="33" spans="1:13" x14ac:dyDescent="0.25">
      <c r="A33" s="26">
        <f t="shared" si="1"/>
        <v>24</v>
      </c>
      <c r="B33" s="29"/>
      <c r="C33" s="27"/>
      <c r="D33" s="28">
        <f t="shared" si="2"/>
        <v>1370</v>
      </c>
      <c r="E33" s="29"/>
      <c r="F33" s="30">
        <v>0.06</v>
      </c>
      <c r="G33" s="27" t="s">
        <v>646</v>
      </c>
      <c r="H33" s="34">
        <v>1969</v>
      </c>
      <c r="I33" s="35">
        <v>1</v>
      </c>
      <c r="J33" s="29"/>
      <c r="K33" s="32">
        <f t="shared" si="0"/>
        <v>0.06</v>
      </c>
      <c r="L33" s="32">
        <v>0.1</v>
      </c>
      <c r="M33" s="32">
        <v>0.25</v>
      </c>
    </row>
    <row r="34" spans="1:13" x14ac:dyDescent="0.25">
      <c r="A34" s="26">
        <f t="shared" si="1"/>
        <v>25</v>
      </c>
      <c r="B34" s="29"/>
      <c r="C34" s="27"/>
      <c r="D34" s="28">
        <f t="shared" si="2"/>
        <v>1371</v>
      </c>
      <c r="E34" s="29"/>
      <c r="F34" s="30">
        <v>0.06</v>
      </c>
      <c r="G34" s="27" t="s">
        <v>647</v>
      </c>
      <c r="H34" s="34">
        <v>1969</v>
      </c>
      <c r="I34" s="35">
        <v>1</v>
      </c>
      <c r="J34" s="29"/>
      <c r="K34" s="32">
        <f t="shared" si="0"/>
        <v>0.06</v>
      </c>
      <c r="L34" s="32">
        <v>0.1</v>
      </c>
      <c r="M34" s="32">
        <v>0.25</v>
      </c>
    </row>
    <row r="35" spans="1:13" x14ac:dyDescent="0.25">
      <c r="A35" s="26">
        <f t="shared" si="1"/>
        <v>26</v>
      </c>
      <c r="B35" s="29"/>
      <c r="C35" s="27"/>
      <c r="D35" s="28">
        <f t="shared" si="2"/>
        <v>1372</v>
      </c>
      <c r="E35" s="29"/>
      <c r="F35" s="30">
        <v>0.06</v>
      </c>
      <c r="G35" s="80" t="s">
        <v>648</v>
      </c>
      <c r="H35" s="34">
        <v>1969</v>
      </c>
      <c r="I35" s="35">
        <v>1</v>
      </c>
      <c r="J35" s="29"/>
      <c r="K35" s="32">
        <f t="shared" si="0"/>
        <v>0.06</v>
      </c>
      <c r="L35" s="32">
        <v>0.1</v>
      </c>
      <c r="M35" s="32">
        <v>0.25</v>
      </c>
    </row>
    <row r="36" spans="1:13" x14ac:dyDescent="0.25">
      <c r="A36" s="26">
        <f t="shared" si="1"/>
        <v>27</v>
      </c>
      <c r="B36" s="29"/>
      <c r="C36" s="27"/>
      <c r="D36" s="28">
        <f t="shared" si="2"/>
        <v>1373</v>
      </c>
      <c r="E36" s="29"/>
      <c r="F36" s="30">
        <v>0.06</v>
      </c>
      <c r="G36" s="27" t="s">
        <v>649</v>
      </c>
      <c r="H36" s="34">
        <v>1969</v>
      </c>
      <c r="I36" s="35">
        <v>1</v>
      </c>
      <c r="J36" s="29"/>
      <c r="K36" s="32">
        <f t="shared" si="0"/>
        <v>0.06</v>
      </c>
      <c r="L36" s="32">
        <v>0.1</v>
      </c>
      <c r="M36" s="32">
        <v>0.25</v>
      </c>
    </row>
    <row r="37" spans="1:13" x14ac:dyDescent="0.25">
      <c r="A37" s="26">
        <f t="shared" si="1"/>
        <v>28</v>
      </c>
      <c r="B37" s="29"/>
      <c r="C37" s="27"/>
      <c r="D37" s="28">
        <f t="shared" si="2"/>
        <v>1374</v>
      </c>
      <c r="E37" s="29"/>
      <c r="F37" s="30">
        <v>0.06</v>
      </c>
      <c r="G37" s="27" t="s">
        <v>650</v>
      </c>
      <c r="H37" s="34">
        <v>1969</v>
      </c>
      <c r="I37" s="35">
        <v>1</v>
      </c>
      <c r="J37" s="29"/>
      <c r="K37" s="32">
        <f t="shared" si="0"/>
        <v>0.06</v>
      </c>
      <c r="L37" s="32">
        <v>0.1</v>
      </c>
      <c r="M37" s="32">
        <v>0.25</v>
      </c>
    </row>
    <row r="38" spans="1:13" x14ac:dyDescent="0.25">
      <c r="A38" s="26">
        <f t="shared" si="1"/>
        <v>29</v>
      </c>
      <c r="B38" s="29"/>
      <c r="C38" s="27"/>
      <c r="D38" s="28">
        <f t="shared" si="2"/>
        <v>1375</v>
      </c>
      <c r="E38" s="29"/>
      <c r="F38" s="30">
        <v>0.06</v>
      </c>
      <c r="G38" s="27" t="s">
        <v>651</v>
      </c>
      <c r="H38" s="34">
        <v>1969</v>
      </c>
      <c r="I38" s="35">
        <v>1</v>
      </c>
      <c r="J38" s="29"/>
      <c r="K38" s="32">
        <f t="shared" si="0"/>
        <v>0.06</v>
      </c>
      <c r="L38" s="32">
        <v>0.1</v>
      </c>
      <c r="M38" s="32">
        <v>0.25</v>
      </c>
    </row>
    <row r="39" spans="1:13" x14ac:dyDescent="0.25">
      <c r="A39" s="26">
        <f t="shared" si="1"/>
        <v>30</v>
      </c>
      <c r="B39" s="29"/>
      <c r="C39" s="27"/>
      <c r="D39" s="83" t="s">
        <v>652</v>
      </c>
      <c r="E39" s="29" t="s">
        <v>69</v>
      </c>
      <c r="F39" s="30">
        <v>0.06</v>
      </c>
      <c r="G39" s="27" t="s">
        <v>653</v>
      </c>
      <c r="H39" s="34">
        <v>1969</v>
      </c>
      <c r="I39" s="35">
        <v>4</v>
      </c>
      <c r="J39" s="29"/>
      <c r="K39" s="32">
        <f t="shared" si="0"/>
        <v>0.24</v>
      </c>
      <c r="L39" s="32">
        <v>1.5</v>
      </c>
      <c r="M39" s="32">
        <v>1.4</v>
      </c>
    </row>
    <row r="40" spans="1:13" x14ac:dyDescent="0.25">
      <c r="A40" s="26">
        <f t="shared" si="1"/>
        <v>31</v>
      </c>
      <c r="B40" s="29"/>
      <c r="C40" s="27"/>
      <c r="D40" s="36">
        <v>1380</v>
      </c>
      <c r="E40" s="29"/>
      <c r="F40" s="30">
        <v>0.06</v>
      </c>
      <c r="G40" s="27" t="s">
        <v>654</v>
      </c>
      <c r="H40" s="34">
        <v>1969</v>
      </c>
      <c r="I40" s="35">
        <v>1</v>
      </c>
      <c r="J40" s="29"/>
      <c r="K40" s="32">
        <f t="shared" si="0"/>
        <v>0.06</v>
      </c>
      <c r="L40" s="32">
        <v>0.1</v>
      </c>
      <c r="M40" s="32">
        <v>0.25</v>
      </c>
    </row>
    <row r="41" spans="1:13" x14ac:dyDescent="0.25">
      <c r="A41" s="26">
        <f t="shared" si="1"/>
        <v>32</v>
      </c>
      <c r="B41" s="29"/>
      <c r="C41" s="27"/>
      <c r="D41" s="28">
        <f t="shared" si="2"/>
        <v>1381</v>
      </c>
      <c r="E41" s="29"/>
      <c r="F41" s="30">
        <v>0.06</v>
      </c>
      <c r="G41" s="27" t="s">
        <v>655</v>
      </c>
      <c r="H41" s="34">
        <v>1969</v>
      </c>
      <c r="I41" s="35">
        <v>1</v>
      </c>
      <c r="J41" s="29"/>
      <c r="K41" s="32">
        <f t="shared" si="0"/>
        <v>0.06</v>
      </c>
      <c r="L41" s="32">
        <v>0.1</v>
      </c>
      <c r="M41" s="32">
        <v>0.5</v>
      </c>
    </row>
    <row r="42" spans="1:13" x14ac:dyDescent="0.25">
      <c r="A42" s="26">
        <f t="shared" si="1"/>
        <v>33</v>
      </c>
      <c r="B42" s="29"/>
      <c r="C42" s="27"/>
      <c r="D42" s="28">
        <f t="shared" si="2"/>
        <v>1382</v>
      </c>
      <c r="E42" s="29"/>
      <c r="F42" s="30">
        <v>0.06</v>
      </c>
      <c r="G42" s="27" t="s">
        <v>656</v>
      </c>
      <c r="H42" s="34">
        <v>1969</v>
      </c>
      <c r="I42" s="35">
        <v>1</v>
      </c>
      <c r="J42" s="29"/>
      <c r="K42" s="32">
        <f t="shared" si="0"/>
        <v>0.06</v>
      </c>
      <c r="L42" s="32">
        <v>0.1</v>
      </c>
      <c r="M42" s="32">
        <v>0.25</v>
      </c>
    </row>
    <row r="43" spans="1:13" x14ac:dyDescent="0.25">
      <c r="A43" s="26">
        <f t="shared" si="1"/>
        <v>34</v>
      </c>
      <c r="B43" s="29"/>
      <c r="C43" s="27"/>
      <c r="D43" s="28">
        <f t="shared" si="2"/>
        <v>1383</v>
      </c>
      <c r="E43" s="29"/>
      <c r="F43" s="30">
        <v>0.06</v>
      </c>
      <c r="G43" s="27" t="s">
        <v>657</v>
      </c>
      <c r="H43" s="34">
        <v>1969</v>
      </c>
      <c r="I43" s="35">
        <v>1</v>
      </c>
      <c r="J43" s="29"/>
      <c r="K43" s="32">
        <f t="shared" si="0"/>
        <v>0.06</v>
      </c>
      <c r="L43" s="32">
        <v>0.1</v>
      </c>
      <c r="M43" s="32">
        <v>0.25</v>
      </c>
    </row>
    <row r="44" spans="1:13" x14ac:dyDescent="0.25">
      <c r="A44" s="26">
        <f t="shared" si="1"/>
        <v>35</v>
      </c>
      <c r="B44" s="29"/>
      <c r="C44" s="27"/>
      <c r="D44" s="28">
        <f t="shared" si="2"/>
        <v>1384</v>
      </c>
      <c r="E44" s="29"/>
      <c r="F44" s="30">
        <v>0.06</v>
      </c>
      <c r="G44" s="27" t="s">
        <v>532</v>
      </c>
      <c r="H44" s="34">
        <v>1969</v>
      </c>
      <c r="I44" s="35">
        <v>1</v>
      </c>
      <c r="J44" s="29"/>
      <c r="K44" s="32">
        <f t="shared" si="0"/>
        <v>0.06</v>
      </c>
      <c r="L44" s="32">
        <v>0.1</v>
      </c>
      <c r="M44" s="32">
        <v>0.25</v>
      </c>
    </row>
    <row r="45" spans="1:13" x14ac:dyDescent="0.25">
      <c r="A45" s="26">
        <f t="shared" si="1"/>
        <v>36</v>
      </c>
      <c r="B45" s="29"/>
      <c r="C45" s="27"/>
      <c r="D45" s="28">
        <v>1384</v>
      </c>
      <c r="E45" s="29"/>
      <c r="F45" s="30">
        <v>0.06</v>
      </c>
      <c r="G45" s="27" t="s">
        <v>532</v>
      </c>
      <c r="H45" s="34">
        <v>1969</v>
      </c>
      <c r="I45" s="35">
        <v>1</v>
      </c>
      <c r="J45" s="29" t="s">
        <v>658</v>
      </c>
      <c r="K45" s="32">
        <f t="shared" si="0"/>
        <v>0.06</v>
      </c>
      <c r="L45" s="32">
        <v>0.2</v>
      </c>
      <c r="M45" s="32">
        <v>0.6</v>
      </c>
    </row>
    <row r="46" spans="1:13" x14ac:dyDescent="0.25">
      <c r="A46" s="26">
        <f t="shared" si="1"/>
        <v>37</v>
      </c>
      <c r="B46" s="29"/>
      <c r="C46" s="27"/>
      <c r="D46" s="28">
        <v>1384</v>
      </c>
      <c r="E46" s="29"/>
      <c r="F46" s="30">
        <v>0.06</v>
      </c>
      <c r="G46" s="27" t="s">
        <v>532</v>
      </c>
      <c r="H46" s="34">
        <v>1969</v>
      </c>
      <c r="I46" s="35">
        <v>1</v>
      </c>
      <c r="J46" s="29" t="s">
        <v>659</v>
      </c>
      <c r="K46" s="32">
        <f t="shared" si="0"/>
        <v>0.06</v>
      </c>
      <c r="L46" s="32">
        <v>0.2</v>
      </c>
      <c r="M46" s="32">
        <v>0.6</v>
      </c>
    </row>
    <row r="47" spans="1:13" x14ac:dyDescent="0.25">
      <c r="A47" s="26">
        <f t="shared" si="1"/>
        <v>38</v>
      </c>
      <c r="B47" s="29"/>
      <c r="C47" s="27"/>
      <c r="D47" s="28">
        <v>1384</v>
      </c>
      <c r="E47" s="29"/>
      <c r="F47" s="30">
        <v>0.06</v>
      </c>
      <c r="G47" s="27" t="s">
        <v>532</v>
      </c>
      <c r="H47" s="34">
        <v>1969</v>
      </c>
      <c r="I47" s="35">
        <v>1</v>
      </c>
      <c r="J47" s="29" t="s">
        <v>660</v>
      </c>
      <c r="K47" s="32">
        <f t="shared" si="0"/>
        <v>0.06</v>
      </c>
      <c r="L47" s="32">
        <v>0.2</v>
      </c>
      <c r="M47" s="32">
        <v>0.6</v>
      </c>
    </row>
    <row r="48" spans="1:13" x14ac:dyDescent="0.25">
      <c r="A48" s="26">
        <f t="shared" si="1"/>
        <v>39</v>
      </c>
      <c r="B48" s="29"/>
      <c r="C48" s="27"/>
      <c r="D48" s="28">
        <v>1384</v>
      </c>
      <c r="E48" s="29"/>
      <c r="F48" s="30">
        <v>0.06</v>
      </c>
      <c r="G48" s="27" t="s">
        <v>532</v>
      </c>
      <c r="H48" s="34">
        <v>1969</v>
      </c>
      <c r="I48" s="35">
        <v>1</v>
      </c>
      <c r="J48" s="29" t="s">
        <v>661</v>
      </c>
      <c r="K48" s="32">
        <f t="shared" si="0"/>
        <v>0.06</v>
      </c>
      <c r="L48" s="32">
        <v>0.2</v>
      </c>
      <c r="M48" s="32">
        <v>0.6</v>
      </c>
    </row>
    <row r="49" spans="1:13" x14ac:dyDescent="0.25">
      <c r="A49" s="26">
        <f t="shared" si="1"/>
        <v>40</v>
      </c>
      <c r="B49" s="29"/>
      <c r="C49" s="27"/>
      <c r="D49" s="28">
        <f t="shared" si="2"/>
        <v>1385</v>
      </c>
      <c r="E49" s="29"/>
      <c r="F49" s="30">
        <v>0.06</v>
      </c>
      <c r="G49" s="27" t="s">
        <v>662</v>
      </c>
      <c r="H49" s="34">
        <v>1969</v>
      </c>
      <c r="I49" s="35">
        <v>1</v>
      </c>
      <c r="J49" s="29"/>
      <c r="K49" s="32">
        <f t="shared" si="0"/>
        <v>0.06</v>
      </c>
      <c r="L49" s="32">
        <v>0.1</v>
      </c>
      <c r="M49" s="32">
        <v>0.25</v>
      </c>
    </row>
    <row r="50" spans="1:13" x14ac:dyDescent="0.25">
      <c r="A50" s="26">
        <f t="shared" si="1"/>
        <v>41</v>
      </c>
      <c r="B50" s="29"/>
      <c r="C50" s="27"/>
      <c r="D50" s="28">
        <f t="shared" si="2"/>
        <v>1386</v>
      </c>
      <c r="E50" s="29"/>
      <c r="F50" s="30">
        <v>0.06</v>
      </c>
      <c r="G50" s="27" t="s">
        <v>663</v>
      </c>
      <c r="H50" s="34">
        <v>1969</v>
      </c>
      <c r="I50" s="35">
        <v>1</v>
      </c>
      <c r="J50" s="29"/>
      <c r="K50" s="32">
        <f t="shared" si="0"/>
        <v>0.06</v>
      </c>
      <c r="L50" s="32">
        <v>0.1</v>
      </c>
      <c r="M50" s="32">
        <v>0.25</v>
      </c>
    </row>
    <row r="51" spans="1:13" x14ac:dyDescent="0.25">
      <c r="A51" s="26">
        <f t="shared" si="1"/>
        <v>42</v>
      </c>
      <c r="B51" s="29"/>
      <c r="C51" s="27"/>
      <c r="D51" s="83" t="s">
        <v>664</v>
      </c>
      <c r="E51" s="29" t="s">
        <v>69</v>
      </c>
      <c r="F51" s="30">
        <v>0.06</v>
      </c>
      <c r="G51" s="27" t="s">
        <v>665</v>
      </c>
      <c r="H51" s="34">
        <v>1970</v>
      </c>
      <c r="I51" s="35">
        <v>4</v>
      </c>
      <c r="J51" s="29"/>
      <c r="K51" s="32">
        <f t="shared" si="0"/>
        <v>0.24</v>
      </c>
      <c r="L51" s="32">
        <v>0.25</v>
      </c>
      <c r="M51" s="32">
        <v>1</v>
      </c>
    </row>
    <row r="52" spans="1:13" x14ac:dyDescent="0.25">
      <c r="A52" s="26">
        <f t="shared" si="1"/>
        <v>43</v>
      </c>
      <c r="B52" s="29"/>
      <c r="C52" s="27"/>
      <c r="D52" s="28">
        <v>1391</v>
      </c>
      <c r="E52" s="29"/>
      <c r="F52" s="30">
        <v>0.06</v>
      </c>
      <c r="G52" s="27" t="s">
        <v>666</v>
      </c>
      <c r="H52" s="34">
        <v>1970</v>
      </c>
      <c r="I52" s="35">
        <v>1</v>
      </c>
      <c r="J52" s="29"/>
      <c r="K52" s="32">
        <f t="shared" si="0"/>
        <v>0.06</v>
      </c>
      <c r="L52" s="32">
        <v>0.1</v>
      </c>
      <c r="M52" s="32">
        <v>0.25</v>
      </c>
    </row>
    <row r="53" spans="1:13" x14ac:dyDescent="0.25">
      <c r="A53" s="26">
        <f t="shared" si="1"/>
        <v>44</v>
      </c>
      <c r="B53" s="29"/>
      <c r="C53" s="27"/>
      <c r="D53" s="28">
        <f t="shared" si="2"/>
        <v>1392</v>
      </c>
      <c r="E53" s="29"/>
      <c r="F53" s="30">
        <v>0.06</v>
      </c>
      <c r="G53" s="27" t="s">
        <v>667</v>
      </c>
      <c r="H53" s="34">
        <v>1970</v>
      </c>
      <c r="I53" s="35">
        <v>1</v>
      </c>
      <c r="J53" s="29"/>
      <c r="K53" s="32">
        <f t="shared" si="0"/>
        <v>0.06</v>
      </c>
      <c r="L53" s="32">
        <v>0.1</v>
      </c>
      <c r="M53" s="32">
        <v>0.25</v>
      </c>
    </row>
    <row r="54" spans="1:13" x14ac:dyDescent="0.25">
      <c r="A54" s="26">
        <f t="shared" si="1"/>
        <v>45</v>
      </c>
      <c r="B54" s="29"/>
      <c r="C54" s="27"/>
      <c r="D54" s="28">
        <f t="shared" si="2"/>
        <v>1393</v>
      </c>
      <c r="E54" s="29"/>
      <c r="F54" s="30">
        <v>0.06</v>
      </c>
      <c r="G54" s="27" t="s">
        <v>583</v>
      </c>
      <c r="H54" s="34">
        <v>1970</v>
      </c>
      <c r="I54" s="35">
        <v>1</v>
      </c>
      <c r="J54" s="29" t="s">
        <v>541</v>
      </c>
      <c r="K54" s="32">
        <f t="shared" si="0"/>
        <v>0.06</v>
      </c>
      <c r="L54" s="32">
        <v>0.1</v>
      </c>
      <c r="M54" s="32">
        <v>0.25</v>
      </c>
    </row>
    <row r="55" spans="1:13" x14ac:dyDescent="0.25">
      <c r="A55" s="26">
        <f t="shared" si="1"/>
        <v>46</v>
      </c>
      <c r="B55" s="29"/>
      <c r="C55" s="27"/>
      <c r="D55" s="36" t="s">
        <v>668</v>
      </c>
      <c r="E55" s="29"/>
      <c r="F55" s="30">
        <v>7.0000000000000007E-2</v>
      </c>
      <c r="G55" s="27" t="s">
        <v>583</v>
      </c>
      <c r="H55" s="34">
        <v>1972</v>
      </c>
      <c r="I55" s="35">
        <v>1</v>
      </c>
      <c r="J55" s="29" t="s">
        <v>541</v>
      </c>
      <c r="K55" s="32">
        <f t="shared" si="0"/>
        <v>7.0000000000000007E-2</v>
      </c>
      <c r="L55" s="32">
        <v>0.1</v>
      </c>
      <c r="M55" s="32">
        <v>0.25</v>
      </c>
    </row>
    <row r="56" spans="1:13" x14ac:dyDescent="0.25">
      <c r="A56" s="26">
        <f t="shared" si="1"/>
        <v>47</v>
      </c>
      <c r="B56" s="29"/>
      <c r="C56" s="27"/>
      <c r="D56" s="28">
        <v>1394</v>
      </c>
      <c r="E56" s="29"/>
      <c r="F56" s="30">
        <v>0.08</v>
      </c>
      <c r="G56" s="27" t="s">
        <v>583</v>
      </c>
      <c r="H56" s="34">
        <v>1971</v>
      </c>
      <c r="I56" s="35">
        <v>1</v>
      </c>
      <c r="J56" s="29" t="s">
        <v>541</v>
      </c>
      <c r="K56" s="32">
        <f t="shared" si="0"/>
        <v>0.08</v>
      </c>
      <c r="L56" s="32">
        <v>0.1</v>
      </c>
      <c r="M56" s="32">
        <v>0.25</v>
      </c>
    </row>
    <row r="57" spans="1:13" x14ac:dyDescent="0.25">
      <c r="A57" s="26">
        <f t="shared" si="1"/>
        <v>48</v>
      </c>
      <c r="B57" s="29"/>
      <c r="C57" s="27"/>
      <c r="D57" s="28">
        <f t="shared" si="2"/>
        <v>1395</v>
      </c>
      <c r="E57" s="29"/>
      <c r="F57" s="30">
        <v>0.08</v>
      </c>
      <c r="G57" s="27" t="s">
        <v>583</v>
      </c>
      <c r="H57" s="34">
        <v>1971</v>
      </c>
      <c r="I57" s="35">
        <v>1</v>
      </c>
      <c r="J57" s="29" t="s">
        <v>541</v>
      </c>
      <c r="K57" s="32">
        <f t="shared" si="0"/>
        <v>0.08</v>
      </c>
      <c r="L57" s="32">
        <v>0.1</v>
      </c>
      <c r="M57" s="32">
        <v>0.25</v>
      </c>
    </row>
    <row r="58" spans="1:13" x14ac:dyDescent="0.25">
      <c r="A58" s="26">
        <f t="shared" si="1"/>
        <v>49</v>
      </c>
      <c r="B58" s="29"/>
      <c r="C58" s="27"/>
      <c r="D58" s="28">
        <f t="shared" si="2"/>
        <v>1396</v>
      </c>
      <c r="E58" s="29"/>
      <c r="F58" s="30">
        <v>0.08</v>
      </c>
      <c r="G58" s="27" t="s">
        <v>669</v>
      </c>
      <c r="H58" s="34">
        <v>1971</v>
      </c>
      <c r="I58" s="35">
        <v>1</v>
      </c>
      <c r="J58" s="29" t="s">
        <v>541</v>
      </c>
      <c r="K58" s="32">
        <f t="shared" si="0"/>
        <v>0.08</v>
      </c>
      <c r="L58" s="32">
        <v>0.1</v>
      </c>
      <c r="M58" s="32">
        <v>0.25</v>
      </c>
    </row>
    <row r="59" spans="1:13" x14ac:dyDescent="0.25">
      <c r="A59" s="26">
        <f t="shared" si="1"/>
        <v>50</v>
      </c>
      <c r="B59" s="29"/>
      <c r="C59" s="27"/>
      <c r="D59" s="28">
        <f t="shared" si="2"/>
        <v>1397</v>
      </c>
      <c r="E59" s="29"/>
      <c r="F59" s="30">
        <v>0.14000000000000001</v>
      </c>
      <c r="G59" s="27" t="s">
        <v>583</v>
      </c>
      <c r="H59" s="34">
        <v>1972</v>
      </c>
      <c r="I59" s="35">
        <v>1</v>
      </c>
      <c r="J59" s="29" t="s">
        <v>541</v>
      </c>
      <c r="K59" s="32">
        <f t="shared" si="0"/>
        <v>0.14000000000000001</v>
      </c>
      <c r="L59" s="32">
        <v>0.14000000000000001</v>
      </c>
      <c r="M59" s="32">
        <v>0.25</v>
      </c>
    </row>
    <row r="60" spans="1:13" x14ac:dyDescent="0.25">
      <c r="A60" s="26">
        <f t="shared" si="1"/>
        <v>51</v>
      </c>
      <c r="B60" s="29"/>
      <c r="C60" s="27"/>
      <c r="D60" s="28">
        <f t="shared" si="2"/>
        <v>1398</v>
      </c>
      <c r="E60" s="29"/>
      <c r="F60" s="30">
        <v>0.16</v>
      </c>
      <c r="G60" s="27" t="s">
        <v>583</v>
      </c>
      <c r="H60" s="34">
        <v>1971</v>
      </c>
      <c r="I60" s="35">
        <v>1</v>
      </c>
      <c r="J60" s="29" t="s">
        <v>541</v>
      </c>
      <c r="K60" s="32">
        <f t="shared" si="0"/>
        <v>0.16</v>
      </c>
      <c r="L60" s="32">
        <v>0.16</v>
      </c>
      <c r="M60" s="32">
        <v>0.35</v>
      </c>
    </row>
    <row r="61" spans="1:13" x14ac:dyDescent="0.25">
      <c r="A61" s="26">
        <f t="shared" si="1"/>
        <v>52</v>
      </c>
      <c r="B61" s="29"/>
      <c r="C61" s="27"/>
      <c r="D61" s="28">
        <f t="shared" si="2"/>
        <v>1399</v>
      </c>
      <c r="E61" s="29"/>
      <c r="F61" s="30">
        <v>0.18</v>
      </c>
      <c r="G61" s="27" t="s">
        <v>583</v>
      </c>
      <c r="H61" s="34">
        <v>1974</v>
      </c>
      <c r="I61" s="35">
        <v>1</v>
      </c>
      <c r="J61" s="29" t="s">
        <v>541</v>
      </c>
      <c r="K61" s="32">
        <f t="shared" si="0"/>
        <v>0.18</v>
      </c>
      <c r="L61" s="32">
        <v>0.18</v>
      </c>
      <c r="M61" s="32">
        <v>0.35</v>
      </c>
    </row>
    <row r="62" spans="1:13" x14ac:dyDescent="0.25">
      <c r="A62" s="26">
        <f t="shared" si="1"/>
        <v>53</v>
      </c>
      <c r="B62" s="29"/>
      <c r="C62" s="27"/>
      <c r="D62" s="28">
        <f t="shared" si="2"/>
        <v>1400</v>
      </c>
      <c r="E62" s="29"/>
      <c r="F62" s="30">
        <v>0.21</v>
      </c>
      <c r="G62" s="27" t="s">
        <v>583</v>
      </c>
      <c r="H62" s="34">
        <v>1973</v>
      </c>
      <c r="I62" s="35">
        <v>1</v>
      </c>
      <c r="J62" s="29" t="s">
        <v>541</v>
      </c>
      <c r="K62" s="32">
        <f t="shared" si="0"/>
        <v>0.21</v>
      </c>
      <c r="L62" s="32">
        <v>0.21</v>
      </c>
      <c r="M62" s="32">
        <v>0.4</v>
      </c>
    </row>
    <row r="63" spans="1:13" x14ac:dyDescent="0.25">
      <c r="A63" s="26">
        <f t="shared" si="1"/>
        <v>54</v>
      </c>
      <c r="B63" s="29"/>
      <c r="C63" s="27"/>
      <c r="D63" s="28">
        <f t="shared" si="2"/>
        <v>1401</v>
      </c>
      <c r="E63" s="29"/>
      <c r="F63" s="30">
        <v>0.06</v>
      </c>
      <c r="G63" s="27" t="s">
        <v>587</v>
      </c>
      <c r="H63" s="34">
        <v>1970</v>
      </c>
      <c r="I63" s="35">
        <v>1</v>
      </c>
      <c r="J63" s="29" t="s">
        <v>541</v>
      </c>
      <c r="K63" s="32">
        <f t="shared" si="0"/>
        <v>0.06</v>
      </c>
      <c r="L63" s="32">
        <v>0.1</v>
      </c>
      <c r="M63" s="32">
        <v>0.25</v>
      </c>
    </row>
    <row r="64" spans="1:13" x14ac:dyDescent="0.25">
      <c r="A64" s="26">
        <f t="shared" si="1"/>
        <v>55</v>
      </c>
      <c r="B64" s="29"/>
      <c r="C64" s="27"/>
      <c r="D64" s="28">
        <f t="shared" si="2"/>
        <v>1402</v>
      </c>
      <c r="E64" s="29"/>
      <c r="F64" s="30">
        <v>0.08</v>
      </c>
      <c r="G64" s="27" t="s">
        <v>587</v>
      </c>
      <c r="H64" s="34">
        <v>1971</v>
      </c>
      <c r="I64" s="35">
        <v>1</v>
      </c>
      <c r="J64" s="29" t="s">
        <v>541</v>
      </c>
      <c r="K64" s="32">
        <f t="shared" si="0"/>
        <v>0.08</v>
      </c>
      <c r="L64" s="32">
        <v>0.1</v>
      </c>
      <c r="M64" s="32">
        <v>0.25</v>
      </c>
    </row>
    <row r="65" spans="1:13" x14ac:dyDescent="0.25">
      <c r="A65" s="26">
        <f t="shared" si="1"/>
        <v>56</v>
      </c>
      <c r="B65" s="29"/>
      <c r="C65" s="27"/>
      <c r="D65" s="28">
        <v>1405</v>
      </c>
      <c r="E65" s="29"/>
      <c r="F65" s="30">
        <v>0.06</v>
      </c>
      <c r="G65" s="27" t="s">
        <v>670</v>
      </c>
      <c r="H65" s="34">
        <v>1970</v>
      </c>
      <c r="I65" s="35">
        <v>1</v>
      </c>
      <c r="J65" s="29"/>
      <c r="K65" s="32">
        <f t="shared" si="0"/>
        <v>0.06</v>
      </c>
      <c r="L65" s="32">
        <v>0.1</v>
      </c>
      <c r="M65" s="32">
        <v>0.25</v>
      </c>
    </row>
    <row r="66" spans="1:13" x14ac:dyDescent="0.25">
      <c r="A66" s="26">
        <f t="shared" si="1"/>
        <v>57</v>
      </c>
      <c r="B66" s="29"/>
      <c r="C66" s="27"/>
      <c r="D66" s="28">
        <f t="shared" si="2"/>
        <v>1406</v>
      </c>
      <c r="E66" s="29"/>
      <c r="F66" s="30">
        <v>0.06</v>
      </c>
      <c r="G66" s="27" t="s">
        <v>671</v>
      </c>
      <c r="H66" s="34">
        <v>1970</v>
      </c>
      <c r="I66" s="35">
        <v>1</v>
      </c>
      <c r="J66" s="29"/>
      <c r="K66" s="32">
        <f t="shared" si="0"/>
        <v>0.06</v>
      </c>
      <c r="L66" s="32">
        <v>0.1</v>
      </c>
      <c r="M66" s="32">
        <v>0.25</v>
      </c>
    </row>
    <row r="67" spans="1:13" x14ac:dyDescent="0.25">
      <c r="A67" s="26">
        <f t="shared" si="1"/>
        <v>58</v>
      </c>
      <c r="B67" s="29"/>
      <c r="C67" s="27"/>
      <c r="D67" s="28">
        <f t="shared" si="2"/>
        <v>1407</v>
      </c>
      <c r="E67" s="29"/>
      <c r="F67" s="30">
        <v>0.06</v>
      </c>
      <c r="G67" s="27" t="s">
        <v>672</v>
      </c>
      <c r="H67" s="34">
        <v>1970</v>
      </c>
      <c r="I67" s="35">
        <v>1</v>
      </c>
      <c r="J67" s="29"/>
      <c r="K67" s="32">
        <f t="shared" si="0"/>
        <v>0.06</v>
      </c>
      <c r="L67" s="32">
        <v>0.1</v>
      </c>
      <c r="M67" s="32">
        <v>0.25</v>
      </c>
    </row>
    <row r="68" spans="1:13" x14ac:dyDescent="0.25">
      <c r="A68" s="26">
        <f t="shared" si="1"/>
        <v>59</v>
      </c>
      <c r="B68" s="29"/>
      <c r="C68" s="27"/>
      <c r="D68" s="28">
        <f t="shared" si="2"/>
        <v>1408</v>
      </c>
      <c r="E68" s="29"/>
      <c r="F68" s="30">
        <v>0.06</v>
      </c>
      <c r="G68" s="27" t="s">
        <v>673</v>
      </c>
      <c r="H68" s="34">
        <v>1970</v>
      </c>
      <c r="I68" s="35">
        <v>1</v>
      </c>
      <c r="J68" s="29"/>
      <c r="K68" s="32">
        <f t="shared" si="0"/>
        <v>0.06</v>
      </c>
      <c r="L68" s="32">
        <v>0.1</v>
      </c>
      <c r="M68" s="32">
        <v>0.25</v>
      </c>
    </row>
    <row r="69" spans="1:13" x14ac:dyDescent="0.25">
      <c r="A69" s="26">
        <f t="shared" si="1"/>
        <v>60</v>
      </c>
      <c r="B69" s="29"/>
      <c r="C69" s="27"/>
      <c r="D69" s="28">
        <f t="shared" si="2"/>
        <v>1409</v>
      </c>
      <c r="E69" s="29"/>
      <c r="F69" s="30">
        <v>0.06</v>
      </c>
      <c r="G69" s="27" t="s">
        <v>674</v>
      </c>
      <c r="H69" s="34">
        <v>1970</v>
      </c>
      <c r="I69" s="35">
        <v>1</v>
      </c>
      <c r="J69" s="29"/>
      <c r="K69" s="32">
        <f t="shared" si="0"/>
        <v>0.06</v>
      </c>
      <c r="L69" s="32">
        <v>0.1</v>
      </c>
      <c r="M69" s="32">
        <v>0.25</v>
      </c>
    </row>
    <row r="70" spans="1:13" x14ac:dyDescent="0.25">
      <c r="A70" s="26">
        <f t="shared" si="1"/>
        <v>61</v>
      </c>
      <c r="B70" s="29"/>
      <c r="C70" s="27"/>
      <c r="D70" s="83" t="s">
        <v>675</v>
      </c>
      <c r="E70" s="29" t="s">
        <v>69</v>
      </c>
      <c r="F70" s="30">
        <v>0.06</v>
      </c>
      <c r="G70" s="27" t="s">
        <v>676</v>
      </c>
      <c r="H70" s="34">
        <v>1970</v>
      </c>
      <c r="I70" s="35">
        <v>4</v>
      </c>
      <c r="J70" s="27"/>
      <c r="K70" s="32">
        <f t="shared" si="0"/>
        <v>0.24</v>
      </c>
      <c r="L70" s="32">
        <v>0.75</v>
      </c>
      <c r="M70" s="32">
        <v>1.1000000000000001</v>
      </c>
    </row>
    <row r="71" spans="1:13" x14ac:dyDescent="0.25">
      <c r="A71" s="26">
        <f t="shared" si="1"/>
        <v>62</v>
      </c>
      <c r="B71" s="29"/>
      <c r="C71" s="27"/>
      <c r="D71" s="83">
        <v>1414</v>
      </c>
      <c r="E71" s="29"/>
      <c r="F71" s="30">
        <v>0.06</v>
      </c>
      <c r="G71" s="27" t="s">
        <v>532</v>
      </c>
      <c r="H71" s="34">
        <v>1970</v>
      </c>
      <c r="I71" s="35">
        <v>1</v>
      </c>
      <c r="J71" s="27"/>
      <c r="K71" s="32">
        <f t="shared" si="0"/>
        <v>0.06</v>
      </c>
      <c r="L71" s="32">
        <v>0.6</v>
      </c>
      <c r="M71" s="32">
        <v>0.25</v>
      </c>
    </row>
    <row r="72" spans="1:13" x14ac:dyDescent="0.25">
      <c r="A72" s="26">
        <f t="shared" si="1"/>
        <v>63</v>
      </c>
      <c r="B72" s="29"/>
      <c r="C72" s="27"/>
      <c r="D72" s="28">
        <v>1414</v>
      </c>
      <c r="E72" s="29" t="s">
        <v>69</v>
      </c>
      <c r="F72" s="30">
        <v>0.06</v>
      </c>
      <c r="G72" s="27" t="s">
        <v>532</v>
      </c>
      <c r="H72" s="34">
        <v>1970</v>
      </c>
      <c r="I72" s="35">
        <v>1</v>
      </c>
      <c r="J72" s="29" t="s">
        <v>677</v>
      </c>
      <c r="K72" s="32">
        <f t="shared" si="0"/>
        <v>0.06</v>
      </c>
      <c r="L72" s="32">
        <v>0.1</v>
      </c>
      <c r="M72" s="32">
        <v>0.25</v>
      </c>
    </row>
    <row r="73" spans="1:13" x14ac:dyDescent="0.25">
      <c r="A73" s="26">
        <f t="shared" si="1"/>
        <v>64</v>
      </c>
      <c r="B73" s="29"/>
      <c r="C73" s="27"/>
      <c r="D73" s="83" t="s">
        <v>678</v>
      </c>
      <c r="E73" s="29" t="s">
        <v>51</v>
      </c>
      <c r="F73" s="30">
        <v>0.06</v>
      </c>
      <c r="G73" s="27" t="s">
        <v>532</v>
      </c>
      <c r="H73" s="34">
        <v>1970</v>
      </c>
      <c r="I73" s="35">
        <v>4</v>
      </c>
      <c r="J73" s="29"/>
      <c r="K73" s="32">
        <f t="shared" si="0"/>
        <v>0.24</v>
      </c>
      <c r="L73" s="32">
        <v>6</v>
      </c>
      <c r="M73" s="32">
        <v>1.25</v>
      </c>
    </row>
    <row r="74" spans="1:13" x14ac:dyDescent="0.25">
      <c r="A74" s="26">
        <f t="shared" si="1"/>
        <v>65</v>
      </c>
      <c r="B74" s="29"/>
      <c r="C74" s="27"/>
      <c r="D74" s="83" t="s">
        <v>678</v>
      </c>
      <c r="E74" s="29" t="s">
        <v>679</v>
      </c>
      <c r="F74" s="30">
        <v>0.06</v>
      </c>
      <c r="G74" s="27" t="s">
        <v>532</v>
      </c>
      <c r="H74" s="34">
        <v>1970</v>
      </c>
      <c r="I74" s="35">
        <v>4</v>
      </c>
      <c r="J74" s="29" t="s">
        <v>677</v>
      </c>
      <c r="K74" s="32">
        <f t="shared" ref="K74:K86" si="3">IF(F74*I74&gt;0,F74*I74," ")</f>
        <v>0.24</v>
      </c>
      <c r="L74" s="32">
        <v>3</v>
      </c>
      <c r="M74" s="32">
        <v>3.25</v>
      </c>
    </row>
    <row r="75" spans="1:13" x14ac:dyDescent="0.25">
      <c r="A75" s="26">
        <f t="shared" ref="A75:A86" si="4">A74+1</f>
        <v>66</v>
      </c>
      <c r="B75" s="27" t="s">
        <v>30</v>
      </c>
      <c r="C75" s="27"/>
      <c r="D75" s="28">
        <v>1419</v>
      </c>
      <c r="E75" s="29"/>
      <c r="F75" s="30">
        <v>0.06</v>
      </c>
      <c r="G75" s="27" t="s">
        <v>680</v>
      </c>
      <c r="H75" s="34">
        <v>1970</v>
      </c>
      <c r="I75" s="35">
        <v>1</v>
      </c>
      <c r="J75" s="29"/>
      <c r="K75" s="32">
        <f t="shared" si="3"/>
        <v>0.06</v>
      </c>
      <c r="L75" s="32">
        <v>0.1</v>
      </c>
      <c r="M75" s="32">
        <v>0.25</v>
      </c>
    </row>
    <row r="76" spans="1:13" x14ac:dyDescent="0.25">
      <c r="A76" s="26">
        <f t="shared" si="4"/>
        <v>67</v>
      </c>
      <c r="B76" s="29"/>
      <c r="C76" s="27"/>
      <c r="D76" s="28">
        <f>D75+1</f>
        <v>1420</v>
      </c>
      <c r="E76" s="29"/>
      <c r="F76" s="30">
        <v>0.06</v>
      </c>
      <c r="G76" s="27" t="s">
        <v>681</v>
      </c>
      <c r="H76" s="34">
        <v>1970</v>
      </c>
      <c r="I76" s="35">
        <v>1</v>
      </c>
      <c r="J76" s="27"/>
      <c r="K76" s="32">
        <f t="shared" si="3"/>
        <v>0.06</v>
      </c>
      <c r="L76" s="32">
        <v>0.1</v>
      </c>
      <c r="M76" s="32">
        <v>0.25</v>
      </c>
    </row>
    <row r="77" spans="1:13" x14ac:dyDescent="0.25">
      <c r="A77" s="26">
        <f t="shared" si="4"/>
        <v>68</v>
      </c>
      <c r="B77" s="29"/>
      <c r="C77" s="27"/>
      <c r="D77" s="83" t="s">
        <v>682</v>
      </c>
      <c r="E77" s="29" t="s">
        <v>69</v>
      </c>
      <c r="F77" s="30">
        <v>0.06</v>
      </c>
      <c r="G77" s="84" t="s">
        <v>683</v>
      </c>
      <c r="H77" s="34">
        <v>1970</v>
      </c>
      <c r="I77" s="35">
        <v>2</v>
      </c>
      <c r="J77" s="29"/>
      <c r="K77" s="32">
        <f t="shared" si="3"/>
        <v>0.12</v>
      </c>
      <c r="L77" s="32">
        <v>0.1</v>
      </c>
      <c r="M77" s="32">
        <v>0.5</v>
      </c>
    </row>
    <row r="78" spans="1:13" x14ac:dyDescent="0.25">
      <c r="A78" s="26">
        <f t="shared" si="4"/>
        <v>69</v>
      </c>
      <c r="B78" s="29"/>
      <c r="C78" s="27"/>
      <c r="D78" s="28">
        <v>1423</v>
      </c>
      <c r="E78" s="29"/>
      <c r="F78" s="30">
        <v>0.06</v>
      </c>
      <c r="G78" s="27" t="s">
        <v>684</v>
      </c>
      <c r="H78" s="34">
        <v>1971</v>
      </c>
      <c r="I78" s="35">
        <v>1</v>
      </c>
      <c r="J78" s="29"/>
      <c r="K78" s="32">
        <f t="shared" si="3"/>
        <v>0.06</v>
      </c>
      <c r="L78" s="32">
        <v>0.1</v>
      </c>
      <c r="M78" s="32">
        <v>0.25</v>
      </c>
    </row>
    <row r="79" spans="1:13" x14ac:dyDescent="0.25">
      <c r="A79" s="26">
        <f t="shared" si="4"/>
        <v>70</v>
      </c>
      <c r="B79" s="29"/>
      <c r="C79" s="27"/>
      <c r="D79" s="28">
        <f t="shared" ref="D79:D85" si="5">D78+1</f>
        <v>1424</v>
      </c>
      <c r="E79" s="29"/>
      <c r="F79" s="30">
        <v>0.06</v>
      </c>
      <c r="G79" s="27" t="s">
        <v>685</v>
      </c>
      <c r="H79" s="34">
        <v>1971</v>
      </c>
      <c r="I79" s="35">
        <v>1</v>
      </c>
      <c r="J79" s="29"/>
      <c r="K79" s="32">
        <f t="shared" si="3"/>
        <v>0.06</v>
      </c>
      <c r="L79" s="32">
        <v>0.1</v>
      </c>
      <c r="M79" s="32">
        <v>0.25</v>
      </c>
    </row>
    <row r="80" spans="1:13" x14ac:dyDescent="0.25">
      <c r="A80" s="26">
        <f t="shared" si="4"/>
        <v>71</v>
      </c>
      <c r="B80" s="29"/>
      <c r="C80" s="27"/>
      <c r="D80" s="28">
        <f t="shared" si="5"/>
        <v>1425</v>
      </c>
      <c r="E80" s="29"/>
      <c r="F80" s="30">
        <v>0.06</v>
      </c>
      <c r="G80" s="27" t="s">
        <v>686</v>
      </c>
      <c r="H80" s="34">
        <v>1971</v>
      </c>
      <c r="I80" s="35">
        <v>1</v>
      </c>
      <c r="J80" s="29"/>
      <c r="K80" s="32">
        <f t="shared" si="3"/>
        <v>0.06</v>
      </c>
      <c r="L80" s="32">
        <v>0.1</v>
      </c>
      <c r="M80" s="32">
        <v>0.25</v>
      </c>
    </row>
    <row r="81" spans="1:13" x14ac:dyDescent="0.25">
      <c r="A81" s="26">
        <f t="shared" si="4"/>
        <v>72</v>
      </c>
      <c r="B81" s="29"/>
      <c r="C81" s="27"/>
      <c r="D81" s="28">
        <f t="shared" si="5"/>
        <v>1426</v>
      </c>
      <c r="E81" s="29"/>
      <c r="F81" s="30">
        <v>0.08</v>
      </c>
      <c r="G81" s="27" t="s">
        <v>687</v>
      </c>
      <c r="H81" s="34">
        <v>1971</v>
      </c>
      <c r="I81" s="35">
        <v>1</v>
      </c>
      <c r="J81" s="29"/>
      <c r="K81" s="32">
        <f t="shared" si="3"/>
        <v>0.08</v>
      </c>
      <c r="L81" s="32">
        <v>0.1</v>
      </c>
      <c r="M81" s="32">
        <v>0.25</v>
      </c>
    </row>
    <row r="82" spans="1:13" x14ac:dyDescent="0.25">
      <c r="A82" s="26">
        <f t="shared" si="4"/>
        <v>73</v>
      </c>
      <c r="B82" s="29"/>
      <c r="C82" s="27"/>
      <c r="D82" s="83" t="s">
        <v>688</v>
      </c>
      <c r="E82" s="29" t="s">
        <v>69</v>
      </c>
      <c r="F82" s="30">
        <v>0.08</v>
      </c>
      <c r="G82" s="80" t="s">
        <v>667</v>
      </c>
      <c r="H82" s="34">
        <v>1971</v>
      </c>
      <c r="I82" s="35">
        <v>4</v>
      </c>
      <c r="J82" s="29"/>
      <c r="K82" s="32">
        <f t="shared" si="3"/>
        <v>0.32</v>
      </c>
      <c r="L82" s="32">
        <v>0.4</v>
      </c>
      <c r="M82" s="32">
        <v>1</v>
      </c>
    </row>
    <row r="83" spans="1:13" x14ac:dyDescent="0.25">
      <c r="A83" s="26">
        <f t="shared" si="4"/>
        <v>74</v>
      </c>
      <c r="B83" s="29"/>
      <c r="C83" s="27"/>
      <c r="D83" s="83">
        <v>1431</v>
      </c>
      <c r="E83" s="29"/>
      <c r="F83" s="30">
        <v>0.08</v>
      </c>
      <c r="G83" s="27" t="s">
        <v>689</v>
      </c>
      <c r="H83" s="34">
        <v>1971</v>
      </c>
      <c r="I83" s="35">
        <v>1</v>
      </c>
      <c r="J83" s="29"/>
      <c r="K83" s="32">
        <f t="shared" si="3"/>
        <v>0.08</v>
      </c>
      <c r="L83" s="32">
        <v>0.1</v>
      </c>
      <c r="M83" s="32">
        <v>0.25</v>
      </c>
    </row>
    <row r="84" spans="1:13" x14ac:dyDescent="0.25">
      <c r="A84" s="26">
        <f t="shared" si="4"/>
        <v>75</v>
      </c>
      <c r="B84" s="29"/>
      <c r="C84" s="27"/>
      <c r="D84" s="28">
        <v>1432</v>
      </c>
      <c r="E84" s="29"/>
      <c r="F84" s="30">
        <v>0.08</v>
      </c>
      <c r="G84" s="84" t="s">
        <v>690</v>
      </c>
      <c r="H84" s="34">
        <v>1971</v>
      </c>
      <c r="I84" s="35">
        <v>1</v>
      </c>
      <c r="J84" s="27"/>
      <c r="K84" s="32">
        <f t="shared" si="3"/>
        <v>0.08</v>
      </c>
      <c r="L84" s="32">
        <v>0.1</v>
      </c>
      <c r="M84" s="32">
        <v>0.25</v>
      </c>
    </row>
    <row r="85" spans="1:13" x14ac:dyDescent="0.25">
      <c r="A85" s="26">
        <f t="shared" si="4"/>
        <v>76</v>
      </c>
      <c r="B85" s="29"/>
      <c r="C85" s="27"/>
      <c r="D85" s="28">
        <f t="shared" si="5"/>
        <v>1433</v>
      </c>
      <c r="E85" s="29"/>
      <c r="F85" s="30">
        <v>0.08</v>
      </c>
      <c r="G85" s="27" t="s">
        <v>691</v>
      </c>
      <c r="H85" s="34">
        <v>1971</v>
      </c>
      <c r="I85" s="35">
        <v>1</v>
      </c>
      <c r="J85" s="29"/>
      <c r="K85" s="32">
        <f t="shared" si="3"/>
        <v>0.08</v>
      </c>
      <c r="L85" s="32">
        <v>0.1</v>
      </c>
      <c r="M85" s="32">
        <v>0.25</v>
      </c>
    </row>
    <row r="86" spans="1:13" ht="16.5" thickBot="1" x14ac:dyDescent="0.3">
      <c r="A86" s="26">
        <f t="shared" si="4"/>
        <v>77</v>
      </c>
      <c r="B86" s="29"/>
      <c r="C86" s="27"/>
      <c r="D86" s="83" t="s">
        <v>692</v>
      </c>
      <c r="E86" s="29" t="s">
        <v>51</v>
      </c>
      <c r="F86" s="30">
        <v>0.08</v>
      </c>
      <c r="G86" s="27" t="s">
        <v>693</v>
      </c>
      <c r="H86" s="34">
        <v>1971</v>
      </c>
      <c r="I86" s="35">
        <v>2</v>
      </c>
      <c r="J86" s="29"/>
      <c r="K86" s="32">
        <f t="shared" si="3"/>
        <v>0.16</v>
      </c>
      <c r="L86" s="32">
        <v>0.5</v>
      </c>
      <c r="M86" s="32">
        <v>0.5</v>
      </c>
    </row>
    <row r="87" spans="1:13" ht="16.5" thickTop="1" x14ac:dyDescent="0.25">
      <c r="A87" s="37"/>
      <c r="B87" s="38"/>
      <c r="C87" s="38"/>
      <c r="D87" s="39"/>
      <c r="E87" s="38"/>
      <c r="F87" s="40"/>
      <c r="G87" s="38"/>
      <c r="H87" s="38"/>
      <c r="I87" s="41"/>
      <c r="J87" s="42"/>
      <c r="K87" s="43"/>
      <c r="L87" s="44"/>
      <c r="M87" s="45"/>
    </row>
    <row r="88" spans="1:13" ht="16.5" thickBot="1" x14ac:dyDescent="0.3">
      <c r="A88" s="46"/>
      <c r="B88" s="47" t="s">
        <v>36</v>
      </c>
      <c r="C88" s="48"/>
      <c r="D88" s="49"/>
      <c r="E88" s="48"/>
      <c r="F88" s="50"/>
      <c r="G88" s="48"/>
      <c r="H88" s="48"/>
      <c r="I88" s="51"/>
      <c r="J88" s="52" t="s">
        <v>2</v>
      </c>
      <c r="K88" s="53"/>
      <c r="L88" s="53"/>
      <c r="M88" s="54"/>
    </row>
    <row r="89" spans="1:13" ht="16.5" thickTop="1" x14ac:dyDescent="0.25">
      <c r="A89" s="46"/>
      <c r="B89" s="55" t="s">
        <v>37</v>
      </c>
      <c r="C89" s="48"/>
      <c r="D89" s="49"/>
      <c r="E89" s="56"/>
      <c r="F89" s="57"/>
      <c r="G89" s="56"/>
      <c r="H89" s="56"/>
      <c r="I89" s="51"/>
      <c r="J89" s="58"/>
      <c r="K89" s="59"/>
      <c r="L89" s="59"/>
      <c r="M89" s="60"/>
    </row>
    <row r="90" spans="1:13" x14ac:dyDescent="0.25">
      <c r="A90" s="46"/>
      <c r="B90" s="47" t="s">
        <v>38</v>
      </c>
      <c r="C90" s="48"/>
      <c r="D90" s="49"/>
      <c r="E90" s="56"/>
      <c r="F90" s="57"/>
      <c r="G90" s="56"/>
      <c r="H90" s="56"/>
      <c r="I90" s="51"/>
      <c r="J90" s="61" t="s">
        <v>39</v>
      </c>
      <c r="K90" s="62"/>
      <c r="L90" s="63"/>
      <c r="M90" s="64">
        <f>SUM(K10:K86)</f>
        <v>7.2799999999999976</v>
      </c>
    </row>
    <row r="91" spans="1:13" x14ac:dyDescent="0.25">
      <c r="A91" s="46"/>
      <c r="B91" s="48"/>
      <c r="C91" s="48"/>
      <c r="D91" s="49"/>
      <c r="E91" s="56"/>
      <c r="F91" s="57"/>
      <c r="G91" s="56"/>
      <c r="H91" s="56"/>
      <c r="I91" s="51"/>
      <c r="J91" s="61" t="s">
        <v>40</v>
      </c>
      <c r="K91" s="62"/>
      <c r="L91" s="63"/>
      <c r="M91" s="64">
        <f>SUM(L10:L86)</f>
        <v>24.39</v>
      </c>
    </row>
    <row r="92" spans="1:13" x14ac:dyDescent="0.25">
      <c r="A92" s="46"/>
      <c r="B92" s="48"/>
      <c r="C92" s="48"/>
      <c r="D92" s="49"/>
      <c r="E92" s="48"/>
      <c r="F92" s="50"/>
      <c r="G92" s="48"/>
      <c r="H92" s="48"/>
      <c r="I92" s="51"/>
      <c r="J92" s="61" t="s">
        <v>41</v>
      </c>
      <c r="K92" s="62"/>
      <c r="L92" s="63"/>
      <c r="M92" s="64">
        <f>SUM(M10:M86)</f>
        <v>33.85</v>
      </c>
    </row>
    <row r="93" spans="1:13" ht="16.5" thickBot="1" x14ac:dyDescent="0.3">
      <c r="A93" s="65"/>
      <c r="B93" s="66"/>
      <c r="C93" s="66"/>
      <c r="D93" s="67"/>
      <c r="E93" s="66"/>
      <c r="F93" s="68"/>
      <c r="G93" s="66"/>
      <c r="H93" s="66"/>
      <c r="I93" s="69"/>
      <c r="J93" s="70" t="s">
        <v>42</v>
      </c>
      <c r="K93" s="71"/>
      <c r="L93" s="71"/>
      <c r="M93" s="72">
        <f>SUM(I10:I86)</f>
        <v>109</v>
      </c>
    </row>
    <row r="94" spans="1:13" ht="16.5" thickTop="1" x14ac:dyDescent="0.25">
      <c r="A94" s="73"/>
      <c r="B94" s="74" t="s">
        <v>1584</v>
      </c>
      <c r="C94" s="75"/>
      <c r="D94" s="75"/>
      <c r="E94" s="75"/>
      <c r="F94" s="76"/>
      <c r="G94" s="75"/>
      <c r="H94" s="75"/>
      <c r="I94" s="75"/>
      <c r="J94" s="75"/>
      <c r="K94" s="76"/>
      <c r="L94" s="76"/>
      <c r="M94" s="77"/>
    </row>
  </sheetData>
  <printOptions gridLinesSet="0"/>
  <pageMargins left="0.75" right="0.25" top="0.75" bottom="0.55000000000000004" header="0.5" footer="0.5"/>
  <pageSetup scale="46" orientation="portrait" horizontalDpi="300" verticalDpi="300" r:id="rId1"/>
  <headerFooter alignWithMargins="0">
    <oddHeader>&amp;L&amp;D</oddHeader>
    <oddFooter>&amp;LREGISS19.XLS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92"/>
  <sheetViews>
    <sheetView showGridLines="0" zoomScale="80" zoomScaleNormal="8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52.42578125" style="11" customWidth="1"/>
    <col min="11" max="12" width="10" style="11" customWidth="1"/>
    <col min="13" max="13" width="13.85546875" style="11" customWidth="1"/>
    <col min="14" max="14" width="2.28515625" style="11" customWidth="1"/>
    <col min="15" max="16384" width="12.5703125" style="11"/>
  </cols>
  <sheetData>
    <row r="1" spans="1:14" x14ac:dyDescent="0.25">
      <c r="L1" s="12" t="s">
        <v>15</v>
      </c>
    </row>
    <row r="3" spans="1:14" ht="30.75" x14ac:dyDescent="0.45">
      <c r="A3" s="13" t="s">
        <v>0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</row>
    <row r="4" spans="1:14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</row>
    <row r="5" spans="1:14" ht="30.75" x14ac:dyDescent="0.45">
      <c r="A5" s="13" t="s">
        <v>16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</row>
    <row r="6" spans="1:14" x14ac:dyDescent="0.25">
      <c r="L6" s="12" t="s">
        <v>3</v>
      </c>
    </row>
    <row r="8" spans="1:14" x14ac:dyDescent="0.25">
      <c r="A8" s="15" t="s">
        <v>17</v>
      </c>
      <c r="B8" s="16"/>
      <c r="C8" s="17" t="s">
        <v>18</v>
      </c>
      <c r="D8" s="18"/>
      <c r="E8" s="19"/>
      <c r="F8" s="20" t="s">
        <v>19</v>
      </c>
      <c r="G8" s="20" t="s">
        <v>20</v>
      </c>
      <c r="H8" s="20" t="s">
        <v>21</v>
      </c>
      <c r="I8" s="20" t="s">
        <v>22</v>
      </c>
      <c r="J8" s="20" t="s">
        <v>23</v>
      </c>
      <c r="K8" s="20" t="s">
        <v>5</v>
      </c>
      <c r="L8" s="20" t="s">
        <v>24</v>
      </c>
      <c r="M8" s="20" t="s">
        <v>25</v>
      </c>
    </row>
    <row r="9" spans="1:14" ht="16.5" thickBot="1" x14ac:dyDescent="0.3">
      <c r="A9" s="21"/>
      <c r="B9" s="22"/>
      <c r="C9" s="23" t="s">
        <v>26</v>
      </c>
      <c r="D9" s="23" t="s">
        <v>27</v>
      </c>
      <c r="E9" s="24" t="s">
        <v>28</v>
      </c>
      <c r="F9" s="22"/>
      <c r="G9" s="22"/>
      <c r="H9" s="24" t="s">
        <v>29</v>
      </c>
      <c r="I9" s="25" t="s">
        <v>30</v>
      </c>
      <c r="J9" s="22"/>
      <c r="K9" s="24" t="s">
        <v>10</v>
      </c>
      <c r="L9" s="24" t="s">
        <v>11</v>
      </c>
      <c r="M9" s="24" t="s">
        <v>10</v>
      </c>
    </row>
    <row r="10" spans="1:14" ht="16.5" thickTop="1" x14ac:dyDescent="0.25">
      <c r="A10" s="26">
        <v>1</v>
      </c>
      <c r="B10" s="27" t="s">
        <v>30</v>
      </c>
      <c r="C10" s="27"/>
      <c r="D10" s="28">
        <v>1436</v>
      </c>
      <c r="E10" s="29"/>
      <c r="F10" s="30">
        <v>0.08</v>
      </c>
      <c r="G10" s="27" t="s">
        <v>694</v>
      </c>
      <c r="H10" s="34">
        <v>1971</v>
      </c>
      <c r="I10" s="31">
        <v>1</v>
      </c>
      <c r="J10" s="29"/>
      <c r="K10" s="32">
        <f t="shared" ref="K10:K73" si="0">IF(F10*I10&gt;0,F10*I10," ")</f>
        <v>0.08</v>
      </c>
      <c r="L10" s="33">
        <f t="shared" ref="L10:L73" si="1">K10</f>
        <v>0.08</v>
      </c>
      <c r="M10" s="33">
        <v>0.25</v>
      </c>
    </row>
    <row r="11" spans="1:14" x14ac:dyDescent="0.25">
      <c r="A11" s="26">
        <f t="shared" ref="A11:A74" si="2">A10+1</f>
        <v>2</v>
      </c>
      <c r="B11" s="29"/>
      <c r="C11" s="27"/>
      <c r="D11" s="28">
        <f>D10+1</f>
        <v>1437</v>
      </c>
      <c r="E11" s="29"/>
      <c r="F11" s="30">
        <v>0.08</v>
      </c>
      <c r="G11" s="27" t="s">
        <v>695</v>
      </c>
      <c r="H11" s="34">
        <v>1971</v>
      </c>
      <c r="I11" s="35">
        <v>1</v>
      </c>
      <c r="J11" s="29"/>
      <c r="K11" s="32">
        <f t="shared" si="0"/>
        <v>0.08</v>
      </c>
      <c r="L11" s="33">
        <f t="shared" si="1"/>
        <v>0.08</v>
      </c>
      <c r="M11" s="33">
        <v>0.25</v>
      </c>
    </row>
    <row r="12" spans="1:14" x14ac:dyDescent="0.25">
      <c r="A12" s="26">
        <f t="shared" si="2"/>
        <v>3</v>
      </c>
      <c r="B12" s="29"/>
      <c r="C12" s="27"/>
      <c r="D12" s="28">
        <f t="shared" ref="D12:D41" si="3">D11+1</f>
        <v>1438</v>
      </c>
      <c r="E12" s="29"/>
      <c r="F12" s="30">
        <v>0.08</v>
      </c>
      <c r="G12" s="27" t="s">
        <v>696</v>
      </c>
      <c r="H12" s="34">
        <v>1971</v>
      </c>
      <c r="I12" s="35">
        <v>1</v>
      </c>
      <c r="J12" s="29"/>
      <c r="K12" s="32">
        <f t="shared" si="0"/>
        <v>0.08</v>
      </c>
      <c r="L12" s="33">
        <f t="shared" si="1"/>
        <v>0.08</v>
      </c>
      <c r="M12" s="33">
        <v>0.25</v>
      </c>
    </row>
    <row r="13" spans="1:14" x14ac:dyDescent="0.25">
      <c r="A13" s="26">
        <f t="shared" si="2"/>
        <v>4</v>
      </c>
      <c r="B13" s="29"/>
      <c r="C13" s="27"/>
      <c r="D13" s="28">
        <f t="shared" si="3"/>
        <v>1439</v>
      </c>
      <c r="E13" s="29"/>
      <c r="F13" s="30">
        <v>0.08</v>
      </c>
      <c r="G13" s="27" t="s">
        <v>697</v>
      </c>
      <c r="H13" s="34">
        <v>1971</v>
      </c>
      <c r="I13" s="35">
        <v>1</v>
      </c>
      <c r="J13" s="29"/>
      <c r="K13" s="32">
        <f t="shared" si="0"/>
        <v>0.08</v>
      </c>
      <c r="L13" s="33">
        <f t="shared" si="1"/>
        <v>0.08</v>
      </c>
      <c r="M13" s="33">
        <v>0.25</v>
      </c>
    </row>
    <row r="14" spans="1:14" x14ac:dyDescent="0.25">
      <c r="A14" s="26">
        <f t="shared" si="2"/>
        <v>5</v>
      </c>
      <c r="B14" s="29"/>
      <c r="C14" s="27"/>
      <c r="D14" s="83" t="s">
        <v>698</v>
      </c>
      <c r="E14" s="29" t="s">
        <v>69</v>
      </c>
      <c r="F14" s="30">
        <v>0.08</v>
      </c>
      <c r="G14" s="27" t="s">
        <v>699</v>
      </c>
      <c r="H14" s="34">
        <v>1971</v>
      </c>
      <c r="I14" s="35">
        <v>4</v>
      </c>
      <c r="J14" s="29"/>
      <c r="K14" s="32">
        <f t="shared" si="0"/>
        <v>0.32</v>
      </c>
      <c r="L14" s="33">
        <f t="shared" si="1"/>
        <v>0.32</v>
      </c>
      <c r="M14" s="32">
        <v>1</v>
      </c>
    </row>
    <row r="15" spans="1:14" x14ac:dyDescent="0.25">
      <c r="A15" s="26">
        <f t="shared" si="2"/>
        <v>6</v>
      </c>
      <c r="B15" s="29"/>
      <c r="C15" s="27"/>
      <c r="D15" s="28">
        <v>1444</v>
      </c>
      <c r="E15" s="29"/>
      <c r="F15" s="30">
        <v>0.08</v>
      </c>
      <c r="G15" s="27" t="s">
        <v>532</v>
      </c>
      <c r="H15" s="34">
        <v>1971</v>
      </c>
      <c r="I15" s="35">
        <v>1</v>
      </c>
      <c r="J15" s="29"/>
      <c r="K15" s="32">
        <f t="shared" si="0"/>
        <v>0.08</v>
      </c>
      <c r="L15" s="33">
        <f t="shared" si="1"/>
        <v>0.08</v>
      </c>
      <c r="M15" s="32">
        <v>0.25</v>
      </c>
    </row>
    <row r="16" spans="1:14" x14ac:dyDescent="0.25">
      <c r="A16" s="26">
        <f t="shared" si="2"/>
        <v>7</v>
      </c>
      <c r="B16" s="29"/>
      <c r="C16" s="27"/>
      <c r="D16" s="28">
        <f t="shared" si="3"/>
        <v>1445</v>
      </c>
      <c r="E16" s="29"/>
      <c r="F16" s="30">
        <v>0.08</v>
      </c>
      <c r="G16" s="27" t="s">
        <v>532</v>
      </c>
      <c r="H16" s="34">
        <v>1971</v>
      </c>
      <c r="I16" s="35">
        <v>1</v>
      </c>
      <c r="J16" s="29"/>
      <c r="K16" s="32">
        <f t="shared" si="0"/>
        <v>0.08</v>
      </c>
      <c r="L16" s="33">
        <f t="shared" si="1"/>
        <v>0.08</v>
      </c>
      <c r="M16" s="32">
        <v>0.25</v>
      </c>
    </row>
    <row r="17" spans="1:13" x14ac:dyDescent="0.25">
      <c r="A17" s="26">
        <f t="shared" si="2"/>
        <v>8</v>
      </c>
      <c r="B17" s="29"/>
      <c r="C17" s="27"/>
      <c r="D17" s="28">
        <f t="shared" si="3"/>
        <v>1446</v>
      </c>
      <c r="E17" s="29"/>
      <c r="F17" s="30">
        <v>0.08</v>
      </c>
      <c r="G17" s="27" t="s">
        <v>700</v>
      </c>
      <c r="H17" s="34">
        <v>1972</v>
      </c>
      <c r="I17" s="35">
        <v>1</v>
      </c>
      <c r="J17" s="29"/>
      <c r="K17" s="32">
        <f t="shared" si="0"/>
        <v>0.08</v>
      </c>
      <c r="L17" s="33">
        <f t="shared" si="1"/>
        <v>0.08</v>
      </c>
      <c r="M17" s="32">
        <v>0.25</v>
      </c>
    </row>
    <row r="18" spans="1:13" x14ac:dyDescent="0.25">
      <c r="A18" s="26">
        <f t="shared" si="2"/>
        <v>9</v>
      </c>
      <c r="B18" s="29"/>
      <c r="C18" s="27"/>
      <c r="D18" s="28">
        <f t="shared" si="3"/>
        <v>1447</v>
      </c>
      <c r="E18" s="29"/>
      <c r="F18" s="30">
        <v>0.08</v>
      </c>
      <c r="G18" s="27" t="s">
        <v>701</v>
      </c>
      <c r="H18" s="34">
        <v>1972</v>
      </c>
      <c r="I18" s="35">
        <v>1</v>
      </c>
      <c r="J18" s="29"/>
      <c r="K18" s="32">
        <f t="shared" si="0"/>
        <v>0.08</v>
      </c>
      <c r="L18" s="33">
        <f t="shared" si="1"/>
        <v>0.08</v>
      </c>
      <c r="M18" s="32">
        <v>0.25</v>
      </c>
    </row>
    <row r="19" spans="1:13" x14ac:dyDescent="0.25">
      <c r="A19" s="26">
        <f t="shared" si="2"/>
        <v>10</v>
      </c>
      <c r="B19" s="29"/>
      <c r="C19" s="27"/>
      <c r="D19" s="83" t="s">
        <v>702</v>
      </c>
      <c r="E19" s="29" t="s">
        <v>69</v>
      </c>
      <c r="F19" s="30">
        <v>0.02</v>
      </c>
      <c r="G19" s="27" t="s">
        <v>703</v>
      </c>
      <c r="H19" s="34">
        <v>1972</v>
      </c>
      <c r="I19" s="35">
        <v>4</v>
      </c>
      <c r="J19" s="29"/>
      <c r="K19" s="32">
        <f t="shared" si="0"/>
        <v>0.08</v>
      </c>
      <c r="L19" s="33">
        <f t="shared" si="1"/>
        <v>0.08</v>
      </c>
      <c r="M19" s="32">
        <v>0.5</v>
      </c>
    </row>
    <row r="20" spans="1:13" x14ac:dyDescent="0.25">
      <c r="A20" s="26">
        <f t="shared" si="2"/>
        <v>11</v>
      </c>
      <c r="B20" s="29"/>
      <c r="C20" s="27"/>
      <c r="D20" s="28">
        <v>1452</v>
      </c>
      <c r="E20" s="29"/>
      <c r="F20" s="30">
        <v>0.06</v>
      </c>
      <c r="G20" s="27" t="s">
        <v>703</v>
      </c>
      <c r="H20" s="34">
        <v>1972</v>
      </c>
      <c r="I20" s="35">
        <v>1</v>
      </c>
      <c r="J20" s="29"/>
      <c r="K20" s="32">
        <f t="shared" si="0"/>
        <v>0.06</v>
      </c>
      <c r="L20" s="33">
        <f t="shared" si="1"/>
        <v>0.06</v>
      </c>
      <c r="M20" s="32">
        <v>0.25</v>
      </c>
    </row>
    <row r="21" spans="1:13" x14ac:dyDescent="0.25">
      <c r="A21" s="26">
        <f t="shared" si="2"/>
        <v>12</v>
      </c>
      <c r="B21" s="29"/>
      <c r="C21" s="27"/>
      <c r="D21" s="28">
        <f t="shared" si="3"/>
        <v>1453</v>
      </c>
      <c r="E21" s="29"/>
      <c r="F21" s="30">
        <v>0.08</v>
      </c>
      <c r="G21" s="27" t="s">
        <v>703</v>
      </c>
      <c r="H21" s="34">
        <v>1972</v>
      </c>
      <c r="I21" s="35">
        <v>1</v>
      </c>
      <c r="J21" s="29"/>
      <c r="K21" s="32">
        <f t="shared" si="0"/>
        <v>0.08</v>
      </c>
      <c r="L21" s="33">
        <f t="shared" si="1"/>
        <v>0.08</v>
      </c>
      <c r="M21" s="32">
        <v>0.25</v>
      </c>
    </row>
    <row r="22" spans="1:13" x14ac:dyDescent="0.25">
      <c r="A22" s="26">
        <f t="shared" si="2"/>
        <v>13</v>
      </c>
      <c r="B22" s="29"/>
      <c r="C22" s="27"/>
      <c r="D22" s="28">
        <f t="shared" si="3"/>
        <v>1454</v>
      </c>
      <c r="E22" s="29"/>
      <c r="F22" s="30">
        <v>0.15</v>
      </c>
      <c r="G22" s="27" t="s">
        <v>703</v>
      </c>
      <c r="H22" s="34">
        <v>1972</v>
      </c>
      <c r="I22" s="35">
        <v>1</v>
      </c>
      <c r="J22" s="29"/>
      <c r="K22" s="32">
        <f t="shared" si="0"/>
        <v>0.15</v>
      </c>
      <c r="L22" s="33">
        <f t="shared" si="1"/>
        <v>0.15</v>
      </c>
      <c r="M22" s="32">
        <v>0.3</v>
      </c>
    </row>
    <row r="23" spans="1:13" x14ac:dyDescent="0.25">
      <c r="A23" s="26">
        <f t="shared" si="2"/>
        <v>14</v>
      </c>
      <c r="B23" s="29"/>
      <c r="C23" s="27"/>
      <c r="D23" s="28">
        <f t="shared" si="3"/>
        <v>1455</v>
      </c>
      <c r="E23" s="29"/>
      <c r="F23" s="30">
        <v>0.08</v>
      </c>
      <c r="G23" s="27" t="s">
        <v>704</v>
      </c>
      <c r="H23" s="34">
        <v>1972</v>
      </c>
      <c r="I23" s="35">
        <v>1</v>
      </c>
      <c r="J23" s="29"/>
      <c r="K23" s="32">
        <f t="shared" si="0"/>
        <v>0.08</v>
      </c>
      <c r="L23" s="33">
        <f t="shared" si="1"/>
        <v>0.08</v>
      </c>
      <c r="M23" s="32">
        <v>0.25</v>
      </c>
    </row>
    <row r="24" spans="1:13" x14ac:dyDescent="0.25">
      <c r="A24" s="26">
        <f t="shared" si="2"/>
        <v>15</v>
      </c>
      <c r="B24" s="29"/>
      <c r="C24" s="27"/>
      <c r="D24" s="83" t="s">
        <v>705</v>
      </c>
      <c r="E24" s="29" t="s">
        <v>69</v>
      </c>
      <c r="F24" s="30">
        <v>0.08</v>
      </c>
      <c r="G24" s="27" t="s">
        <v>706</v>
      </c>
      <c r="H24" s="34">
        <v>1972</v>
      </c>
      <c r="I24" s="35">
        <v>4</v>
      </c>
      <c r="J24" s="29"/>
      <c r="K24" s="32">
        <f t="shared" si="0"/>
        <v>0.32</v>
      </c>
      <c r="L24" s="33">
        <f t="shared" si="1"/>
        <v>0.32</v>
      </c>
      <c r="M24" s="32">
        <v>1</v>
      </c>
    </row>
    <row r="25" spans="1:13" x14ac:dyDescent="0.25">
      <c r="A25" s="26">
        <f t="shared" si="2"/>
        <v>16</v>
      </c>
      <c r="B25" s="29"/>
      <c r="C25" s="27"/>
      <c r="D25" s="28">
        <v>1460</v>
      </c>
      <c r="E25" s="29"/>
      <c r="F25" s="30">
        <v>0.06</v>
      </c>
      <c r="G25" s="27" t="s">
        <v>174</v>
      </c>
      <c r="H25" s="34">
        <v>1972</v>
      </c>
      <c r="I25" s="35">
        <v>1</v>
      </c>
      <c r="J25" s="29"/>
      <c r="K25" s="32">
        <f t="shared" si="0"/>
        <v>0.06</v>
      </c>
      <c r="L25" s="33">
        <f t="shared" si="1"/>
        <v>0.06</v>
      </c>
      <c r="M25" s="32">
        <v>0.25</v>
      </c>
    </row>
    <row r="26" spans="1:13" x14ac:dyDescent="0.25">
      <c r="A26" s="26">
        <f t="shared" si="2"/>
        <v>17</v>
      </c>
      <c r="B26" s="29"/>
      <c r="C26" s="27"/>
      <c r="D26" s="28">
        <f t="shared" si="3"/>
        <v>1461</v>
      </c>
      <c r="E26" s="29"/>
      <c r="F26" s="30">
        <v>0.08</v>
      </c>
      <c r="G26" s="27" t="s">
        <v>174</v>
      </c>
      <c r="H26" s="34">
        <v>1972</v>
      </c>
      <c r="I26" s="35">
        <v>1</v>
      </c>
      <c r="J26" s="29"/>
      <c r="K26" s="32">
        <f t="shared" si="0"/>
        <v>0.08</v>
      </c>
      <c r="L26" s="33">
        <f t="shared" si="1"/>
        <v>0.08</v>
      </c>
      <c r="M26" s="32">
        <v>0.25</v>
      </c>
    </row>
    <row r="27" spans="1:13" x14ac:dyDescent="0.25">
      <c r="A27" s="26">
        <f t="shared" si="2"/>
        <v>18</v>
      </c>
      <c r="B27" s="29"/>
      <c r="C27" s="27"/>
      <c r="D27" s="28">
        <f t="shared" si="3"/>
        <v>1462</v>
      </c>
      <c r="E27" s="29"/>
      <c r="F27" s="30">
        <v>0.15</v>
      </c>
      <c r="G27" s="27" t="s">
        <v>174</v>
      </c>
      <c r="H27" s="34">
        <v>1972</v>
      </c>
      <c r="I27" s="35">
        <v>1</v>
      </c>
      <c r="J27" s="29"/>
      <c r="K27" s="32">
        <f t="shared" si="0"/>
        <v>0.15</v>
      </c>
      <c r="L27" s="33">
        <f t="shared" si="1"/>
        <v>0.15</v>
      </c>
      <c r="M27" s="32">
        <v>0.3</v>
      </c>
    </row>
    <row r="28" spans="1:13" x14ac:dyDescent="0.25">
      <c r="A28" s="26">
        <f t="shared" si="2"/>
        <v>19</v>
      </c>
      <c r="B28" s="29"/>
      <c r="C28" s="27"/>
      <c r="D28" s="28">
        <f t="shared" si="3"/>
        <v>1463</v>
      </c>
      <c r="E28" s="29"/>
      <c r="F28" s="30">
        <v>0.08</v>
      </c>
      <c r="G28" s="27" t="s">
        <v>707</v>
      </c>
      <c r="H28" s="34">
        <v>1972</v>
      </c>
      <c r="I28" s="35">
        <v>1</v>
      </c>
      <c r="J28" s="29"/>
      <c r="K28" s="32">
        <f t="shared" si="0"/>
        <v>0.08</v>
      </c>
      <c r="L28" s="33">
        <f t="shared" si="1"/>
        <v>0.08</v>
      </c>
      <c r="M28" s="32">
        <v>0.25</v>
      </c>
    </row>
    <row r="29" spans="1:13" x14ac:dyDescent="0.25">
      <c r="A29" s="26">
        <f t="shared" si="2"/>
        <v>20</v>
      </c>
      <c r="B29" s="29"/>
      <c r="C29" s="27"/>
      <c r="D29" s="83" t="s">
        <v>708</v>
      </c>
      <c r="E29" s="29" t="s">
        <v>69</v>
      </c>
      <c r="F29" s="30">
        <v>0.08</v>
      </c>
      <c r="G29" s="27" t="s">
        <v>667</v>
      </c>
      <c r="H29" s="34">
        <v>1972</v>
      </c>
      <c r="I29" s="35">
        <v>4</v>
      </c>
      <c r="J29" s="29"/>
      <c r="K29" s="32">
        <f t="shared" si="0"/>
        <v>0.32</v>
      </c>
      <c r="L29" s="33">
        <f t="shared" si="1"/>
        <v>0.32</v>
      </c>
      <c r="M29" s="32">
        <v>1</v>
      </c>
    </row>
    <row r="30" spans="1:13" x14ac:dyDescent="0.25">
      <c r="A30" s="26">
        <f t="shared" si="2"/>
        <v>21</v>
      </c>
      <c r="B30" s="29"/>
      <c r="C30" s="27"/>
      <c r="D30" s="28">
        <v>1468</v>
      </c>
      <c r="E30" s="29"/>
      <c r="F30" s="30">
        <v>0.08</v>
      </c>
      <c r="G30" s="27" t="s">
        <v>709</v>
      </c>
      <c r="H30" s="34">
        <v>1972</v>
      </c>
      <c r="I30" s="35">
        <v>1</v>
      </c>
      <c r="J30" s="29"/>
      <c r="K30" s="32">
        <f t="shared" si="0"/>
        <v>0.08</v>
      </c>
      <c r="L30" s="33">
        <f t="shared" si="1"/>
        <v>0.08</v>
      </c>
      <c r="M30" s="32">
        <v>0.25</v>
      </c>
    </row>
    <row r="31" spans="1:13" x14ac:dyDescent="0.25">
      <c r="A31" s="26">
        <f t="shared" si="2"/>
        <v>22</v>
      </c>
      <c r="B31" s="29"/>
      <c r="C31" s="27"/>
      <c r="D31" s="28">
        <f t="shared" si="3"/>
        <v>1469</v>
      </c>
      <c r="E31" s="29"/>
      <c r="F31" s="30">
        <v>0.08</v>
      </c>
      <c r="G31" s="27" t="s">
        <v>710</v>
      </c>
      <c r="H31" s="34">
        <v>1972</v>
      </c>
      <c r="I31" s="35">
        <v>1</v>
      </c>
      <c r="J31" s="29"/>
      <c r="K31" s="32">
        <f t="shared" si="0"/>
        <v>0.08</v>
      </c>
      <c r="L31" s="33">
        <f t="shared" si="1"/>
        <v>0.08</v>
      </c>
      <c r="M31" s="32">
        <v>0.25</v>
      </c>
    </row>
    <row r="32" spans="1:13" x14ac:dyDescent="0.25">
      <c r="A32" s="26">
        <f t="shared" si="2"/>
        <v>23</v>
      </c>
      <c r="B32" s="29"/>
      <c r="C32" s="27"/>
      <c r="D32" s="28">
        <f t="shared" si="3"/>
        <v>1470</v>
      </c>
      <c r="E32" s="29"/>
      <c r="F32" s="30">
        <v>0.08</v>
      </c>
      <c r="G32" s="27" t="s">
        <v>711</v>
      </c>
      <c r="H32" s="34">
        <v>1972</v>
      </c>
      <c r="I32" s="35">
        <v>1</v>
      </c>
      <c r="J32" s="29"/>
      <c r="K32" s="32">
        <f t="shared" si="0"/>
        <v>0.08</v>
      </c>
      <c r="L32" s="33">
        <f t="shared" si="1"/>
        <v>0.08</v>
      </c>
      <c r="M32" s="32">
        <v>0.25</v>
      </c>
    </row>
    <row r="33" spans="1:13" x14ac:dyDescent="0.25">
      <c r="A33" s="26">
        <f t="shared" si="2"/>
        <v>24</v>
      </c>
      <c r="B33" s="29"/>
      <c r="C33" s="27"/>
      <c r="D33" s="28">
        <f t="shared" si="3"/>
        <v>1471</v>
      </c>
      <c r="E33" s="29"/>
      <c r="F33" s="30">
        <v>0.08</v>
      </c>
      <c r="G33" s="27" t="s">
        <v>532</v>
      </c>
      <c r="H33" s="34">
        <v>1972</v>
      </c>
      <c r="I33" s="35">
        <v>1</v>
      </c>
      <c r="J33" s="29"/>
      <c r="K33" s="32">
        <f t="shared" si="0"/>
        <v>0.08</v>
      </c>
      <c r="L33" s="33">
        <f t="shared" si="1"/>
        <v>0.08</v>
      </c>
      <c r="M33" s="32">
        <v>0.25</v>
      </c>
    </row>
    <row r="34" spans="1:13" x14ac:dyDescent="0.25">
      <c r="A34" s="26">
        <f t="shared" si="2"/>
        <v>25</v>
      </c>
      <c r="B34" s="29"/>
      <c r="C34" s="27"/>
      <c r="D34" s="28">
        <f t="shared" si="3"/>
        <v>1472</v>
      </c>
      <c r="E34" s="29"/>
      <c r="F34" s="30">
        <v>0.08</v>
      </c>
      <c r="G34" s="27" t="s">
        <v>532</v>
      </c>
      <c r="H34" s="34">
        <v>1972</v>
      </c>
      <c r="I34" s="35">
        <v>1</v>
      </c>
      <c r="J34" s="29"/>
      <c r="K34" s="32">
        <f t="shared" si="0"/>
        <v>0.08</v>
      </c>
      <c r="L34" s="33">
        <f t="shared" si="1"/>
        <v>0.08</v>
      </c>
      <c r="M34" s="32">
        <v>0.25</v>
      </c>
    </row>
    <row r="35" spans="1:13" x14ac:dyDescent="0.25">
      <c r="A35" s="26">
        <f t="shared" si="2"/>
        <v>26</v>
      </c>
      <c r="B35" s="29"/>
      <c r="C35" s="27"/>
      <c r="D35" s="28">
        <f t="shared" si="3"/>
        <v>1473</v>
      </c>
      <c r="E35" s="29"/>
      <c r="F35" s="30">
        <v>0.08</v>
      </c>
      <c r="G35" s="27" t="s">
        <v>712</v>
      </c>
      <c r="H35" s="34">
        <v>1972</v>
      </c>
      <c r="I35" s="35">
        <v>1</v>
      </c>
      <c r="J35" s="29"/>
      <c r="K35" s="32">
        <f t="shared" si="0"/>
        <v>0.08</v>
      </c>
      <c r="L35" s="33">
        <f t="shared" si="1"/>
        <v>0.08</v>
      </c>
      <c r="M35" s="32">
        <v>0.25</v>
      </c>
    </row>
    <row r="36" spans="1:13" x14ac:dyDescent="0.25">
      <c r="A36" s="26">
        <f t="shared" si="2"/>
        <v>27</v>
      </c>
      <c r="B36" s="29"/>
      <c r="C36" s="27"/>
      <c r="D36" s="28">
        <f t="shared" si="3"/>
        <v>1474</v>
      </c>
      <c r="E36" s="29"/>
      <c r="F36" s="30">
        <v>0.08</v>
      </c>
      <c r="G36" s="27" t="s">
        <v>713</v>
      </c>
      <c r="H36" s="34">
        <v>1972</v>
      </c>
      <c r="I36" s="35">
        <v>1</v>
      </c>
      <c r="J36" s="29"/>
      <c r="K36" s="32">
        <f t="shared" si="0"/>
        <v>0.08</v>
      </c>
      <c r="L36" s="33">
        <f t="shared" si="1"/>
        <v>0.08</v>
      </c>
      <c r="M36" s="32">
        <v>0.25</v>
      </c>
    </row>
    <row r="37" spans="1:13" x14ac:dyDescent="0.25">
      <c r="A37" s="26">
        <f t="shared" si="2"/>
        <v>28</v>
      </c>
      <c r="B37" s="29"/>
      <c r="C37" s="27"/>
      <c r="D37" s="28">
        <f t="shared" si="3"/>
        <v>1475</v>
      </c>
      <c r="E37" s="29"/>
      <c r="F37" s="30">
        <v>0.08</v>
      </c>
      <c r="G37" s="27" t="s">
        <v>714</v>
      </c>
      <c r="H37" s="34">
        <v>1973</v>
      </c>
      <c r="I37" s="35">
        <v>1</v>
      </c>
      <c r="J37" s="29"/>
      <c r="K37" s="32">
        <f t="shared" si="0"/>
        <v>0.08</v>
      </c>
      <c r="L37" s="33">
        <f t="shared" si="1"/>
        <v>0.08</v>
      </c>
      <c r="M37" s="32">
        <v>0.25</v>
      </c>
    </row>
    <row r="38" spans="1:13" x14ac:dyDescent="0.25">
      <c r="A38" s="26">
        <f t="shared" si="2"/>
        <v>29</v>
      </c>
      <c r="B38" s="29"/>
      <c r="C38" s="27"/>
      <c r="D38" s="28">
        <f t="shared" si="3"/>
        <v>1476</v>
      </c>
      <c r="E38" s="29"/>
      <c r="F38" s="30">
        <v>0.08</v>
      </c>
      <c r="G38" s="27" t="s">
        <v>706</v>
      </c>
      <c r="H38" s="34">
        <v>1973</v>
      </c>
      <c r="I38" s="35">
        <v>1</v>
      </c>
      <c r="J38" s="29"/>
      <c r="K38" s="32">
        <f t="shared" si="0"/>
        <v>0.08</v>
      </c>
      <c r="L38" s="33">
        <f t="shared" si="1"/>
        <v>0.08</v>
      </c>
      <c r="M38" s="32">
        <v>0.25</v>
      </c>
    </row>
    <row r="39" spans="1:13" x14ac:dyDescent="0.25">
      <c r="A39" s="26">
        <f t="shared" si="2"/>
        <v>30</v>
      </c>
      <c r="B39" s="29"/>
      <c r="C39" s="27"/>
      <c r="D39" s="28">
        <f t="shared" si="3"/>
        <v>1477</v>
      </c>
      <c r="E39" s="29"/>
      <c r="F39" s="30">
        <v>0.08</v>
      </c>
      <c r="G39" s="27" t="s">
        <v>706</v>
      </c>
      <c r="H39" s="34">
        <v>1973</v>
      </c>
      <c r="I39" s="35">
        <v>1</v>
      </c>
      <c r="J39" s="29"/>
      <c r="K39" s="32">
        <f t="shared" si="0"/>
        <v>0.08</v>
      </c>
      <c r="L39" s="33">
        <f t="shared" si="1"/>
        <v>0.08</v>
      </c>
      <c r="M39" s="32">
        <v>0.25</v>
      </c>
    </row>
    <row r="40" spans="1:13" x14ac:dyDescent="0.25">
      <c r="A40" s="26">
        <f t="shared" si="2"/>
        <v>31</v>
      </c>
      <c r="B40" s="29"/>
      <c r="C40" s="27"/>
      <c r="D40" s="28">
        <f t="shared" si="3"/>
        <v>1478</v>
      </c>
      <c r="E40" s="29"/>
      <c r="F40" s="30">
        <v>0.08</v>
      </c>
      <c r="G40" s="27" t="s">
        <v>706</v>
      </c>
      <c r="H40" s="34">
        <v>1973</v>
      </c>
      <c r="I40" s="35">
        <v>1</v>
      </c>
      <c r="J40" s="29"/>
      <c r="K40" s="32">
        <f t="shared" si="0"/>
        <v>0.08</v>
      </c>
      <c r="L40" s="33">
        <f t="shared" si="1"/>
        <v>0.08</v>
      </c>
      <c r="M40" s="32">
        <v>0.25</v>
      </c>
    </row>
    <row r="41" spans="1:13" x14ac:dyDescent="0.25">
      <c r="A41" s="26">
        <f t="shared" si="2"/>
        <v>32</v>
      </c>
      <c r="B41" s="29"/>
      <c r="C41" s="27"/>
      <c r="D41" s="28">
        <f t="shared" si="3"/>
        <v>1479</v>
      </c>
      <c r="E41" s="29"/>
      <c r="F41" s="30">
        <v>0.08</v>
      </c>
      <c r="G41" s="27" t="s">
        <v>706</v>
      </c>
      <c r="H41" s="34">
        <v>1973</v>
      </c>
      <c r="I41" s="35">
        <v>1</v>
      </c>
      <c r="J41" s="29"/>
      <c r="K41" s="32">
        <f t="shared" si="0"/>
        <v>0.08</v>
      </c>
      <c r="L41" s="33">
        <f t="shared" si="1"/>
        <v>0.08</v>
      </c>
      <c r="M41" s="32">
        <v>0.25</v>
      </c>
    </row>
    <row r="42" spans="1:13" x14ac:dyDescent="0.25">
      <c r="A42" s="26">
        <f t="shared" si="2"/>
        <v>33</v>
      </c>
      <c r="B42" s="29"/>
      <c r="C42" s="27"/>
      <c r="D42" s="83" t="s">
        <v>715</v>
      </c>
      <c r="E42" s="29" t="s">
        <v>69</v>
      </c>
      <c r="F42" s="30">
        <v>0.08</v>
      </c>
      <c r="G42" s="27" t="s">
        <v>706</v>
      </c>
      <c r="H42" s="34">
        <v>1973</v>
      </c>
      <c r="I42" s="35">
        <v>4</v>
      </c>
      <c r="J42" s="29"/>
      <c r="K42" s="32">
        <f t="shared" si="0"/>
        <v>0.32</v>
      </c>
      <c r="L42" s="33">
        <f t="shared" si="1"/>
        <v>0.32</v>
      </c>
      <c r="M42" s="32">
        <v>1</v>
      </c>
    </row>
    <row r="43" spans="1:13" x14ac:dyDescent="0.25">
      <c r="A43" s="26">
        <f t="shared" si="2"/>
        <v>34</v>
      </c>
      <c r="B43" s="29"/>
      <c r="C43" s="27"/>
      <c r="D43" s="83">
        <v>1484</v>
      </c>
      <c r="E43" s="29"/>
      <c r="F43" s="30">
        <v>0.08</v>
      </c>
      <c r="G43" s="80" t="s">
        <v>716</v>
      </c>
      <c r="H43" s="34">
        <v>1973</v>
      </c>
      <c r="I43" s="35">
        <v>1</v>
      </c>
      <c r="J43" s="29"/>
      <c r="K43" s="32">
        <f t="shared" si="0"/>
        <v>0.08</v>
      </c>
      <c r="L43" s="33">
        <f t="shared" si="1"/>
        <v>0.08</v>
      </c>
      <c r="M43" s="32">
        <v>0.25</v>
      </c>
    </row>
    <row r="44" spans="1:13" x14ac:dyDescent="0.25">
      <c r="A44" s="26">
        <f t="shared" si="2"/>
        <v>35</v>
      </c>
      <c r="B44" s="29"/>
      <c r="C44" s="27"/>
      <c r="D44" s="28">
        <f t="shared" ref="D44:D58" si="4">D43+1</f>
        <v>1485</v>
      </c>
      <c r="E44" s="29"/>
      <c r="F44" s="30">
        <v>0.08</v>
      </c>
      <c r="G44" s="80" t="s">
        <v>717</v>
      </c>
      <c r="H44" s="34">
        <v>1973</v>
      </c>
      <c r="I44" s="35">
        <v>1</v>
      </c>
      <c r="J44" s="29"/>
      <c r="K44" s="32">
        <f t="shared" si="0"/>
        <v>0.08</v>
      </c>
      <c r="L44" s="33">
        <f t="shared" si="1"/>
        <v>0.08</v>
      </c>
      <c r="M44" s="32">
        <v>0.25</v>
      </c>
    </row>
    <row r="45" spans="1:13" x14ac:dyDescent="0.25">
      <c r="A45" s="26">
        <f t="shared" si="2"/>
        <v>36</v>
      </c>
      <c r="B45" s="29"/>
      <c r="C45" s="27"/>
      <c r="D45" s="28">
        <f t="shared" si="4"/>
        <v>1486</v>
      </c>
      <c r="E45" s="29"/>
      <c r="F45" s="30">
        <v>0.08</v>
      </c>
      <c r="G45" s="80" t="s">
        <v>718</v>
      </c>
      <c r="H45" s="34">
        <v>1973</v>
      </c>
      <c r="I45" s="35">
        <v>1</v>
      </c>
      <c r="J45" s="29"/>
      <c r="K45" s="32">
        <f t="shared" si="0"/>
        <v>0.08</v>
      </c>
      <c r="L45" s="33">
        <f t="shared" si="1"/>
        <v>0.08</v>
      </c>
      <c r="M45" s="32">
        <v>0.25</v>
      </c>
    </row>
    <row r="46" spans="1:13" x14ac:dyDescent="0.25">
      <c r="A46" s="26">
        <f t="shared" si="2"/>
        <v>37</v>
      </c>
      <c r="B46" s="29"/>
      <c r="C46" s="27"/>
      <c r="D46" s="28">
        <f t="shared" si="4"/>
        <v>1487</v>
      </c>
      <c r="E46" s="29"/>
      <c r="F46" s="30">
        <v>0.08</v>
      </c>
      <c r="G46" s="80" t="s">
        <v>719</v>
      </c>
      <c r="H46" s="34">
        <v>1973</v>
      </c>
      <c r="I46" s="35">
        <v>1</v>
      </c>
      <c r="J46" s="29"/>
      <c r="K46" s="32">
        <f t="shared" si="0"/>
        <v>0.08</v>
      </c>
      <c r="L46" s="33">
        <f t="shared" si="1"/>
        <v>0.08</v>
      </c>
      <c r="M46" s="32">
        <v>0.25</v>
      </c>
    </row>
    <row r="47" spans="1:13" x14ac:dyDescent="0.25">
      <c r="A47" s="26">
        <f t="shared" si="2"/>
        <v>38</v>
      </c>
      <c r="B47" s="29"/>
      <c r="C47" s="27"/>
      <c r="D47" s="28">
        <f t="shared" si="4"/>
        <v>1488</v>
      </c>
      <c r="E47" s="29"/>
      <c r="F47" s="30">
        <v>0.08</v>
      </c>
      <c r="G47" s="27" t="s">
        <v>720</v>
      </c>
      <c r="H47" s="34">
        <v>1973</v>
      </c>
      <c r="I47" s="35">
        <v>1</v>
      </c>
      <c r="J47" s="29"/>
      <c r="K47" s="32">
        <f t="shared" si="0"/>
        <v>0.08</v>
      </c>
      <c r="L47" s="33">
        <f t="shared" si="1"/>
        <v>0.08</v>
      </c>
      <c r="M47" s="32">
        <v>0.25</v>
      </c>
    </row>
    <row r="48" spans="1:13" x14ac:dyDescent="0.25">
      <c r="A48" s="26">
        <f t="shared" si="2"/>
        <v>39</v>
      </c>
      <c r="B48" s="29"/>
      <c r="C48" s="27"/>
      <c r="D48" s="36" t="s">
        <v>721</v>
      </c>
      <c r="E48" s="29" t="s">
        <v>69</v>
      </c>
      <c r="F48" s="30">
        <v>0.08</v>
      </c>
      <c r="G48" s="27" t="s">
        <v>722</v>
      </c>
      <c r="H48" s="34">
        <v>1973</v>
      </c>
      <c r="I48" s="35">
        <v>10</v>
      </c>
      <c r="J48" s="29" t="s">
        <v>723</v>
      </c>
      <c r="K48" s="32">
        <f t="shared" si="0"/>
        <v>0.8</v>
      </c>
      <c r="L48" s="33">
        <f t="shared" si="1"/>
        <v>0.8</v>
      </c>
      <c r="M48" s="32">
        <v>2.5</v>
      </c>
    </row>
    <row r="49" spans="1:13" x14ac:dyDescent="0.25">
      <c r="A49" s="26">
        <f t="shared" si="2"/>
        <v>40</v>
      </c>
      <c r="B49" s="29"/>
      <c r="C49" s="27"/>
      <c r="D49" s="28">
        <v>1499</v>
      </c>
      <c r="E49" s="29"/>
      <c r="F49" s="30">
        <v>0.08</v>
      </c>
      <c r="G49" s="27" t="s">
        <v>724</v>
      </c>
      <c r="H49" s="34">
        <v>1973</v>
      </c>
      <c r="I49" s="35">
        <v>1</v>
      </c>
      <c r="J49" s="29"/>
      <c r="K49" s="32">
        <f t="shared" si="0"/>
        <v>0.08</v>
      </c>
      <c r="L49" s="33">
        <f t="shared" si="1"/>
        <v>0.08</v>
      </c>
      <c r="M49" s="32">
        <v>0.25</v>
      </c>
    </row>
    <row r="50" spans="1:13" x14ac:dyDescent="0.25">
      <c r="A50" s="26">
        <f t="shared" si="2"/>
        <v>41</v>
      </c>
      <c r="B50" s="29"/>
      <c r="C50" s="27"/>
      <c r="D50" s="28">
        <f t="shared" si="4"/>
        <v>1500</v>
      </c>
      <c r="E50" s="29"/>
      <c r="F50" s="30">
        <v>0.06</v>
      </c>
      <c r="G50" s="27" t="s">
        <v>725</v>
      </c>
      <c r="H50" s="34">
        <v>1973</v>
      </c>
      <c r="I50" s="35">
        <v>1</v>
      </c>
      <c r="J50" s="29"/>
      <c r="K50" s="32">
        <f t="shared" si="0"/>
        <v>0.06</v>
      </c>
      <c r="L50" s="33">
        <f t="shared" si="1"/>
        <v>0.06</v>
      </c>
      <c r="M50" s="32">
        <v>0.25</v>
      </c>
    </row>
    <row r="51" spans="1:13" x14ac:dyDescent="0.25">
      <c r="A51" s="26">
        <f t="shared" si="2"/>
        <v>42</v>
      </c>
      <c r="B51" s="29"/>
      <c r="C51" s="27"/>
      <c r="D51" s="28">
        <f t="shared" si="4"/>
        <v>1501</v>
      </c>
      <c r="E51" s="29"/>
      <c r="F51" s="30">
        <v>0.08</v>
      </c>
      <c r="G51" s="27" t="s">
        <v>725</v>
      </c>
      <c r="H51" s="34">
        <v>1973</v>
      </c>
      <c r="I51" s="35">
        <v>1</v>
      </c>
      <c r="J51" s="29"/>
      <c r="K51" s="32">
        <f t="shared" si="0"/>
        <v>0.08</v>
      </c>
      <c r="L51" s="33">
        <f t="shared" si="1"/>
        <v>0.08</v>
      </c>
      <c r="M51" s="32">
        <v>0.25</v>
      </c>
    </row>
    <row r="52" spans="1:13" x14ac:dyDescent="0.25">
      <c r="A52" s="26">
        <f t="shared" si="2"/>
        <v>43</v>
      </c>
      <c r="B52" s="29"/>
      <c r="C52" s="27"/>
      <c r="D52" s="28">
        <f t="shared" si="4"/>
        <v>1502</v>
      </c>
      <c r="E52" s="29"/>
      <c r="F52" s="30">
        <v>0.15</v>
      </c>
      <c r="G52" s="27" t="s">
        <v>725</v>
      </c>
      <c r="H52" s="34">
        <v>1973</v>
      </c>
      <c r="I52" s="35">
        <v>1</v>
      </c>
      <c r="J52" s="29"/>
      <c r="K52" s="32">
        <f t="shared" si="0"/>
        <v>0.15</v>
      </c>
      <c r="L52" s="33">
        <f t="shared" si="1"/>
        <v>0.15</v>
      </c>
      <c r="M52" s="32">
        <v>0.3</v>
      </c>
    </row>
    <row r="53" spans="1:13" x14ac:dyDescent="0.25">
      <c r="A53" s="26">
        <f t="shared" si="2"/>
        <v>44</v>
      </c>
      <c r="B53" s="29"/>
      <c r="C53" s="27"/>
      <c r="D53" s="28">
        <f t="shared" si="4"/>
        <v>1503</v>
      </c>
      <c r="E53" s="29"/>
      <c r="F53" s="30">
        <v>0.08</v>
      </c>
      <c r="G53" s="27" t="s">
        <v>726</v>
      </c>
      <c r="H53" s="34">
        <v>1973</v>
      </c>
      <c r="I53" s="35">
        <v>1</v>
      </c>
      <c r="J53" s="29"/>
      <c r="K53" s="32">
        <f t="shared" si="0"/>
        <v>0.08</v>
      </c>
      <c r="L53" s="33">
        <f t="shared" si="1"/>
        <v>0.08</v>
      </c>
      <c r="M53" s="32">
        <v>0.25</v>
      </c>
    </row>
    <row r="54" spans="1:13" x14ac:dyDescent="0.25">
      <c r="A54" s="26">
        <f t="shared" si="2"/>
        <v>45</v>
      </c>
      <c r="B54" s="29"/>
      <c r="C54" s="27"/>
      <c r="D54" s="28">
        <f t="shared" si="4"/>
        <v>1504</v>
      </c>
      <c r="E54" s="29"/>
      <c r="F54" s="30">
        <v>0.08</v>
      </c>
      <c r="G54" s="27" t="s">
        <v>727</v>
      </c>
      <c r="H54" s="34">
        <v>1973</v>
      </c>
      <c r="I54" s="35">
        <v>1</v>
      </c>
      <c r="J54" s="29"/>
      <c r="K54" s="32">
        <f t="shared" si="0"/>
        <v>0.08</v>
      </c>
      <c r="L54" s="33">
        <f t="shared" si="1"/>
        <v>0.08</v>
      </c>
      <c r="M54" s="32">
        <v>0.25</v>
      </c>
    </row>
    <row r="55" spans="1:13" x14ac:dyDescent="0.25">
      <c r="A55" s="26">
        <f t="shared" si="2"/>
        <v>46</v>
      </c>
      <c r="B55" s="29"/>
      <c r="C55" s="27"/>
      <c r="D55" s="28">
        <f t="shared" si="4"/>
        <v>1505</v>
      </c>
      <c r="E55" s="29"/>
      <c r="F55" s="30">
        <v>0.1</v>
      </c>
      <c r="G55" s="27" t="s">
        <v>727</v>
      </c>
      <c r="H55" s="34">
        <v>1974</v>
      </c>
      <c r="I55" s="35">
        <v>1</v>
      </c>
      <c r="J55" s="29"/>
      <c r="K55" s="32">
        <f t="shared" si="0"/>
        <v>0.1</v>
      </c>
      <c r="L55" s="33">
        <f t="shared" si="1"/>
        <v>0.1</v>
      </c>
      <c r="M55" s="32">
        <v>0.25</v>
      </c>
    </row>
    <row r="56" spans="1:13" x14ac:dyDescent="0.25">
      <c r="A56" s="26">
        <f t="shared" si="2"/>
        <v>47</v>
      </c>
      <c r="B56" s="29"/>
      <c r="C56" s="27"/>
      <c r="D56" s="28">
        <f t="shared" si="4"/>
        <v>1506</v>
      </c>
      <c r="E56" s="29"/>
      <c r="F56" s="30">
        <v>0.1</v>
      </c>
      <c r="G56" s="27" t="s">
        <v>727</v>
      </c>
      <c r="H56" s="34">
        <v>1974</v>
      </c>
      <c r="I56" s="35">
        <v>1</v>
      </c>
      <c r="J56" s="29"/>
      <c r="K56" s="32">
        <f t="shared" si="0"/>
        <v>0.1</v>
      </c>
      <c r="L56" s="33">
        <f t="shared" si="1"/>
        <v>0.1</v>
      </c>
      <c r="M56" s="32">
        <v>0.25</v>
      </c>
    </row>
    <row r="57" spans="1:13" x14ac:dyDescent="0.25">
      <c r="A57" s="26">
        <f t="shared" si="2"/>
        <v>48</v>
      </c>
      <c r="B57" s="29"/>
      <c r="C57" s="27"/>
      <c r="D57" s="28">
        <f t="shared" si="4"/>
        <v>1507</v>
      </c>
      <c r="E57" s="29"/>
      <c r="F57" s="30">
        <v>0.08</v>
      </c>
      <c r="G57" s="27" t="s">
        <v>532</v>
      </c>
      <c r="H57" s="34">
        <v>1973</v>
      </c>
      <c r="I57" s="35">
        <v>1</v>
      </c>
      <c r="J57" s="29"/>
      <c r="K57" s="32">
        <f t="shared" si="0"/>
        <v>0.08</v>
      </c>
      <c r="L57" s="33">
        <f t="shared" si="1"/>
        <v>0.08</v>
      </c>
      <c r="M57" s="32">
        <v>0.25</v>
      </c>
    </row>
    <row r="58" spans="1:13" x14ac:dyDescent="0.25">
      <c r="A58" s="26">
        <f t="shared" si="2"/>
        <v>49</v>
      </c>
      <c r="B58" s="29"/>
      <c r="C58" s="27"/>
      <c r="D58" s="28">
        <f t="shared" si="4"/>
        <v>1508</v>
      </c>
      <c r="E58" s="29"/>
      <c r="F58" s="30">
        <v>0.08</v>
      </c>
      <c r="G58" s="27" t="s">
        <v>532</v>
      </c>
      <c r="H58" s="34">
        <v>1973</v>
      </c>
      <c r="I58" s="35">
        <v>1</v>
      </c>
      <c r="J58" s="29"/>
      <c r="K58" s="32">
        <f t="shared" si="0"/>
        <v>0.08</v>
      </c>
      <c r="L58" s="33">
        <f t="shared" si="1"/>
        <v>0.08</v>
      </c>
      <c r="M58" s="32">
        <v>0.25</v>
      </c>
    </row>
    <row r="59" spans="1:13" x14ac:dyDescent="0.25">
      <c r="A59" s="26">
        <f t="shared" si="2"/>
        <v>50</v>
      </c>
      <c r="B59" s="29"/>
      <c r="C59" s="27"/>
      <c r="D59" s="28">
        <v>1509</v>
      </c>
      <c r="E59" s="29"/>
      <c r="F59" s="30">
        <v>0.1</v>
      </c>
      <c r="G59" s="27" t="s">
        <v>728</v>
      </c>
      <c r="H59" s="34">
        <v>1973</v>
      </c>
      <c r="I59" s="35">
        <v>1</v>
      </c>
      <c r="J59" s="29"/>
      <c r="K59" s="32">
        <f t="shared" si="0"/>
        <v>0.1</v>
      </c>
      <c r="L59" s="33">
        <f t="shared" si="1"/>
        <v>0.1</v>
      </c>
      <c r="M59" s="32">
        <v>0.25</v>
      </c>
    </row>
    <row r="60" spans="1:13" x14ac:dyDescent="0.25">
      <c r="A60" s="26">
        <f t="shared" si="2"/>
        <v>51</v>
      </c>
      <c r="B60" s="29"/>
      <c r="C60" s="27"/>
      <c r="D60" s="28">
        <f>D59+1</f>
        <v>1510</v>
      </c>
      <c r="E60" s="29"/>
      <c r="F60" s="30">
        <v>0.1</v>
      </c>
      <c r="G60" s="27" t="s">
        <v>729</v>
      </c>
      <c r="H60" s="34">
        <v>1973</v>
      </c>
      <c r="I60" s="35">
        <v>1</v>
      </c>
      <c r="J60" s="29"/>
      <c r="K60" s="32">
        <f t="shared" si="0"/>
        <v>0.1</v>
      </c>
      <c r="L60" s="33">
        <f t="shared" si="1"/>
        <v>0.1</v>
      </c>
      <c r="M60" s="32">
        <v>0.25</v>
      </c>
    </row>
    <row r="61" spans="1:13" x14ac:dyDescent="0.25">
      <c r="A61" s="26">
        <f t="shared" si="2"/>
        <v>52</v>
      </c>
      <c r="B61" s="29"/>
      <c r="C61" s="27"/>
      <c r="D61" s="28">
        <f>D60+1</f>
        <v>1511</v>
      </c>
      <c r="E61" s="29"/>
      <c r="F61" s="30">
        <v>0.1</v>
      </c>
      <c r="G61" s="27" t="s">
        <v>730</v>
      </c>
      <c r="H61" s="34">
        <v>1974</v>
      </c>
      <c r="I61" s="35">
        <v>1</v>
      </c>
      <c r="J61" s="29"/>
      <c r="K61" s="32">
        <f t="shared" si="0"/>
        <v>0.1</v>
      </c>
      <c r="L61" s="33">
        <f t="shared" si="1"/>
        <v>0.1</v>
      </c>
      <c r="M61" s="32">
        <v>0.25</v>
      </c>
    </row>
    <row r="62" spans="1:13" x14ac:dyDescent="0.25">
      <c r="A62" s="26">
        <f t="shared" si="2"/>
        <v>53</v>
      </c>
      <c r="B62" s="29"/>
      <c r="C62" s="27"/>
      <c r="D62" s="28">
        <v>1518</v>
      </c>
      <c r="E62" s="29"/>
      <c r="F62" s="30">
        <v>6.3E-2</v>
      </c>
      <c r="G62" s="27" t="s">
        <v>731</v>
      </c>
      <c r="H62" s="34">
        <v>1974</v>
      </c>
      <c r="I62" s="35">
        <v>1</v>
      </c>
      <c r="J62" s="29"/>
      <c r="K62" s="32">
        <f t="shared" si="0"/>
        <v>6.3E-2</v>
      </c>
      <c r="L62" s="33">
        <f t="shared" si="1"/>
        <v>6.3E-2</v>
      </c>
      <c r="M62" s="32">
        <v>0.25</v>
      </c>
    </row>
    <row r="63" spans="1:13" x14ac:dyDescent="0.25">
      <c r="A63" s="26">
        <f t="shared" si="2"/>
        <v>54</v>
      </c>
      <c r="B63" s="29"/>
      <c r="C63" s="27"/>
      <c r="D63" s="28">
        <f>D62+1</f>
        <v>1519</v>
      </c>
      <c r="E63" s="29"/>
      <c r="F63" s="30">
        <v>0.1</v>
      </c>
      <c r="G63" s="27" t="s">
        <v>732</v>
      </c>
      <c r="H63" s="34">
        <v>1973</v>
      </c>
      <c r="I63" s="35">
        <v>1</v>
      </c>
      <c r="J63" s="29"/>
      <c r="K63" s="32">
        <f t="shared" si="0"/>
        <v>0.1</v>
      </c>
      <c r="L63" s="33">
        <f t="shared" si="1"/>
        <v>0.1</v>
      </c>
      <c r="M63" s="32">
        <v>0.25</v>
      </c>
    </row>
    <row r="64" spans="1:13" x14ac:dyDescent="0.25">
      <c r="A64" s="26">
        <f t="shared" si="2"/>
        <v>55</v>
      </c>
      <c r="B64" s="29"/>
      <c r="C64" s="27"/>
      <c r="D64" s="28">
        <f>D63+1</f>
        <v>1520</v>
      </c>
      <c r="E64" s="29"/>
      <c r="F64" s="30">
        <v>0.1</v>
      </c>
      <c r="G64" s="27" t="s">
        <v>733</v>
      </c>
      <c r="H64" s="34">
        <v>1973</v>
      </c>
      <c r="I64" s="35">
        <v>1</v>
      </c>
      <c r="J64" s="29"/>
      <c r="K64" s="32">
        <f t="shared" si="0"/>
        <v>0.1</v>
      </c>
      <c r="L64" s="33">
        <f t="shared" si="1"/>
        <v>0.1</v>
      </c>
      <c r="M64" s="32">
        <v>0.25</v>
      </c>
    </row>
    <row r="65" spans="1:13" x14ac:dyDescent="0.25">
      <c r="A65" s="26">
        <f t="shared" si="2"/>
        <v>56</v>
      </c>
      <c r="B65" s="29"/>
      <c r="C65" s="27"/>
      <c r="D65" s="28">
        <v>1525</v>
      </c>
      <c r="E65" s="29"/>
      <c r="F65" s="30">
        <v>0.1</v>
      </c>
      <c r="G65" s="27" t="s">
        <v>734</v>
      </c>
      <c r="H65" s="34">
        <v>1974</v>
      </c>
      <c r="I65" s="35">
        <v>1</v>
      </c>
      <c r="J65" s="29"/>
      <c r="K65" s="32">
        <f t="shared" si="0"/>
        <v>0.1</v>
      </c>
      <c r="L65" s="33">
        <f t="shared" si="1"/>
        <v>0.1</v>
      </c>
      <c r="M65" s="32">
        <v>0.25</v>
      </c>
    </row>
    <row r="66" spans="1:13" x14ac:dyDescent="0.25">
      <c r="A66" s="26">
        <f t="shared" si="2"/>
        <v>57</v>
      </c>
      <c r="B66" s="29"/>
      <c r="C66" s="27"/>
      <c r="D66" s="28">
        <f>D65+1</f>
        <v>1526</v>
      </c>
      <c r="E66" s="29"/>
      <c r="F66" s="30">
        <v>0.1</v>
      </c>
      <c r="G66" s="27" t="s">
        <v>735</v>
      </c>
      <c r="H66" s="34">
        <v>1974</v>
      </c>
      <c r="I66" s="35">
        <v>1</v>
      </c>
      <c r="J66" s="29"/>
      <c r="K66" s="32">
        <f t="shared" si="0"/>
        <v>0.1</v>
      </c>
      <c r="L66" s="33">
        <f t="shared" si="1"/>
        <v>0.1</v>
      </c>
      <c r="M66" s="32">
        <v>0.25</v>
      </c>
    </row>
    <row r="67" spans="1:13" x14ac:dyDescent="0.25">
      <c r="A67" s="26">
        <f t="shared" si="2"/>
        <v>58</v>
      </c>
      <c r="B67" s="29"/>
      <c r="C67" s="27"/>
      <c r="D67" s="83">
        <v>1527</v>
      </c>
      <c r="E67" s="29"/>
      <c r="F67" s="30">
        <v>0.1</v>
      </c>
      <c r="G67" s="27" t="s">
        <v>736</v>
      </c>
      <c r="H67" s="34">
        <v>1974</v>
      </c>
      <c r="I67" s="35">
        <v>1</v>
      </c>
      <c r="J67" s="29"/>
      <c r="K67" s="32">
        <f t="shared" si="0"/>
        <v>0.1</v>
      </c>
      <c r="L67" s="33">
        <f t="shared" si="1"/>
        <v>0.1</v>
      </c>
      <c r="M67" s="32">
        <v>0.25</v>
      </c>
    </row>
    <row r="68" spans="1:13" x14ac:dyDescent="0.25">
      <c r="A68" s="26">
        <f t="shared" si="2"/>
        <v>59</v>
      </c>
      <c r="B68" s="29"/>
      <c r="C68" s="27"/>
      <c r="D68" s="83">
        <v>1528</v>
      </c>
      <c r="E68" s="29"/>
      <c r="F68" s="30">
        <v>0.1</v>
      </c>
      <c r="G68" s="27" t="s">
        <v>737</v>
      </c>
      <c r="H68" s="34">
        <v>1974</v>
      </c>
      <c r="I68" s="35">
        <v>1</v>
      </c>
      <c r="J68" s="29"/>
      <c r="K68" s="32">
        <f t="shared" si="0"/>
        <v>0.1</v>
      </c>
      <c r="L68" s="33">
        <f t="shared" si="1"/>
        <v>0.1</v>
      </c>
      <c r="M68" s="32">
        <v>0.25</v>
      </c>
    </row>
    <row r="69" spans="1:13" x14ac:dyDescent="0.25">
      <c r="A69" s="26">
        <f t="shared" si="2"/>
        <v>60</v>
      </c>
      <c r="B69" s="29"/>
      <c r="C69" s="27"/>
      <c r="D69" s="28">
        <v>1529</v>
      </c>
      <c r="E69" s="29"/>
      <c r="F69" s="30">
        <v>0.1</v>
      </c>
      <c r="G69" s="27" t="s">
        <v>738</v>
      </c>
      <c r="H69" s="34">
        <v>1974</v>
      </c>
      <c r="I69" s="35">
        <v>1</v>
      </c>
      <c r="J69" s="29"/>
      <c r="K69" s="32">
        <f t="shared" si="0"/>
        <v>0.1</v>
      </c>
      <c r="L69" s="33">
        <f t="shared" si="1"/>
        <v>0.1</v>
      </c>
      <c r="M69" s="32">
        <v>0.25</v>
      </c>
    </row>
    <row r="70" spans="1:13" x14ac:dyDescent="0.25">
      <c r="A70" s="26">
        <f t="shared" si="2"/>
        <v>61</v>
      </c>
      <c r="B70" s="29"/>
      <c r="C70" s="27"/>
      <c r="D70" s="83" t="s">
        <v>739</v>
      </c>
      <c r="E70" s="29" t="s">
        <v>69</v>
      </c>
      <c r="F70" s="30">
        <v>0.1</v>
      </c>
      <c r="G70" s="27" t="s">
        <v>740</v>
      </c>
      <c r="H70" s="34">
        <v>1974</v>
      </c>
      <c r="I70" s="35">
        <v>8</v>
      </c>
      <c r="J70" s="27"/>
      <c r="K70" s="32">
        <f t="shared" si="0"/>
        <v>0.8</v>
      </c>
      <c r="L70" s="33">
        <f t="shared" si="1"/>
        <v>0.8</v>
      </c>
      <c r="M70" s="32">
        <v>2</v>
      </c>
    </row>
    <row r="71" spans="1:13" x14ac:dyDescent="0.25">
      <c r="A71" s="26">
        <f t="shared" si="2"/>
        <v>62</v>
      </c>
      <c r="B71" s="29"/>
      <c r="C71" s="27"/>
      <c r="D71" s="83" t="s">
        <v>741</v>
      </c>
      <c r="E71" s="29" t="s">
        <v>69</v>
      </c>
      <c r="F71" s="30">
        <v>0.1</v>
      </c>
      <c r="G71" s="27" t="s">
        <v>742</v>
      </c>
      <c r="H71" s="34">
        <v>1974</v>
      </c>
      <c r="I71" s="35">
        <v>4</v>
      </c>
      <c r="J71" s="29"/>
      <c r="K71" s="32">
        <f t="shared" si="0"/>
        <v>0.4</v>
      </c>
      <c r="L71" s="33">
        <f t="shared" si="1"/>
        <v>0.4</v>
      </c>
      <c r="M71" s="32">
        <v>1</v>
      </c>
    </row>
    <row r="72" spans="1:13" x14ac:dyDescent="0.25">
      <c r="A72" s="26">
        <f t="shared" si="2"/>
        <v>63</v>
      </c>
      <c r="B72" s="29"/>
      <c r="C72" s="27"/>
      <c r="D72" s="28">
        <v>1542</v>
      </c>
      <c r="E72" s="29"/>
      <c r="F72" s="30">
        <v>0.1</v>
      </c>
      <c r="G72" s="27" t="s">
        <v>743</v>
      </c>
      <c r="H72" s="34">
        <v>1974</v>
      </c>
      <c r="I72" s="35">
        <v>1</v>
      </c>
      <c r="J72" s="29"/>
      <c r="K72" s="32">
        <f t="shared" si="0"/>
        <v>0.1</v>
      </c>
      <c r="L72" s="33">
        <f t="shared" si="1"/>
        <v>0.1</v>
      </c>
      <c r="M72" s="32">
        <v>0.25</v>
      </c>
    </row>
    <row r="73" spans="1:13" x14ac:dyDescent="0.25">
      <c r="A73" s="26">
        <f t="shared" si="2"/>
        <v>64</v>
      </c>
      <c r="B73" s="27" t="s">
        <v>30</v>
      </c>
      <c r="C73" s="27"/>
      <c r="D73" s="83" t="s">
        <v>744</v>
      </c>
      <c r="E73" s="29" t="s">
        <v>69</v>
      </c>
      <c r="F73" s="30">
        <v>0.1</v>
      </c>
      <c r="G73" s="84" t="s">
        <v>690</v>
      </c>
      <c r="H73" s="34">
        <v>1974</v>
      </c>
      <c r="I73" s="35">
        <v>4</v>
      </c>
      <c r="J73" s="29"/>
      <c r="K73" s="32">
        <f t="shared" si="0"/>
        <v>0.4</v>
      </c>
      <c r="L73" s="33">
        <f t="shared" si="1"/>
        <v>0.4</v>
      </c>
      <c r="M73" s="32">
        <v>1</v>
      </c>
    </row>
    <row r="74" spans="1:13" x14ac:dyDescent="0.25">
      <c r="A74" s="26">
        <f t="shared" si="2"/>
        <v>65</v>
      </c>
      <c r="B74" s="29"/>
      <c r="C74" s="27"/>
      <c r="D74" s="28">
        <v>1547</v>
      </c>
      <c r="E74" s="29"/>
      <c r="F74" s="30">
        <v>0.1</v>
      </c>
      <c r="G74" s="27" t="s">
        <v>745</v>
      </c>
      <c r="H74" s="34">
        <v>1974</v>
      </c>
      <c r="I74" s="35">
        <v>1</v>
      </c>
      <c r="J74" s="27"/>
      <c r="K74" s="32">
        <f t="shared" ref="K74:K83" si="5">IF(F74*I74&gt;0,F74*I74," ")</f>
        <v>0.1</v>
      </c>
      <c r="L74" s="33">
        <f t="shared" ref="L74:L84" si="6">K74</f>
        <v>0.1</v>
      </c>
      <c r="M74" s="32">
        <v>0.25</v>
      </c>
    </row>
    <row r="75" spans="1:13" x14ac:dyDescent="0.25">
      <c r="A75" s="26">
        <f t="shared" ref="A75:A84" si="7">A74+1</f>
        <v>66</v>
      </c>
      <c r="B75" s="29"/>
      <c r="C75" s="27"/>
      <c r="D75" s="28">
        <f>D74+1</f>
        <v>1548</v>
      </c>
      <c r="E75" s="29"/>
      <c r="F75" s="30">
        <v>0.1</v>
      </c>
      <c r="G75" s="27" t="s">
        <v>746</v>
      </c>
      <c r="H75" s="34">
        <v>1974</v>
      </c>
      <c r="I75" s="35">
        <v>1</v>
      </c>
      <c r="J75" s="29"/>
      <c r="K75" s="32">
        <f t="shared" si="5"/>
        <v>0.1</v>
      </c>
      <c r="L75" s="33">
        <f t="shared" si="6"/>
        <v>0.1</v>
      </c>
      <c r="M75" s="32">
        <v>0.25</v>
      </c>
    </row>
    <row r="76" spans="1:13" x14ac:dyDescent="0.25">
      <c r="A76" s="26">
        <f t="shared" si="7"/>
        <v>67</v>
      </c>
      <c r="B76" s="29"/>
      <c r="C76" s="27"/>
      <c r="D76" s="28">
        <f t="shared" ref="D76:D84" si="8">D75+1</f>
        <v>1549</v>
      </c>
      <c r="E76" s="29"/>
      <c r="F76" s="30">
        <v>0.1</v>
      </c>
      <c r="G76" s="27" t="s">
        <v>747</v>
      </c>
      <c r="H76" s="34">
        <v>1974</v>
      </c>
      <c r="I76" s="35">
        <v>1</v>
      </c>
      <c r="J76" s="29"/>
      <c r="K76" s="32">
        <f t="shared" si="5"/>
        <v>0.1</v>
      </c>
      <c r="L76" s="33">
        <f t="shared" si="6"/>
        <v>0.1</v>
      </c>
      <c r="M76" s="32">
        <v>0.25</v>
      </c>
    </row>
    <row r="77" spans="1:13" x14ac:dyDescent="0.25">
      <c r="A77" s="26">
        <f t="shared" si="7"/>
        <v>68</v>
      </c>
      <c r="B77" s="29"/>
      <c r="C77" s="27"/>
      <c r="D77" s="28">
        <f t="shared" si="8"/>
        <v>1550</v>
      </c>
      <c r="E77" s="29"/>
      <c r="F77" s="30">
        <v>0.1</v>
      </c>
      <c r="G77" s="27" t="s">
        <v>532</v>
      </c>
      <c r="H77" s="34">
        <v>1974</v>
      </c>
      <c r="I77" s="35">
        <v>1</v>
      </c>
      <c r="J77" s="29"/>
      <c r="K77" s="32">
        <f t="shared" si="5"/>
        <v>0.1</v>
      </c>
      <c r="L77" s="33">
        <f t="shared" si="6"/>
        <v>0.1</v>
      </c>
      <c r="M77" s="32">
        <v>0.25</v>
      </c>
    </row>
    <row r="78" spans="1:13" x14ac:dyDescent="0.25">
      <c r="A78" s="26">
        <f t="shared" si="7"/>
        <v>69</v>
      </c>
      <c r="B78" s="29"/>
      <c r="C78" s="27"/>
      <c r="D78" s="28">
        <f t="shared" si="8"/>
        <v>1551</v>
      </c>
      <c r="E78" s="29"/>
      <c r="F78" s="30">
        <v>0.1</v>
      </c>
      <c r="G78" s="27" t="s">
        <v>532</v>
      </c>
      <c r="H78" s="34">
        <v>1974</v>
      </c>
      <c r="I78" s="35">
        <v>1</v>
      </c>
      <c r="J78" s="29"/>
      <c r="K78" s="32">
        <f t="shared" si="5"/>
        <v>0.1</v>
      </c>
      <c r="L78" s="33">
        <f t="shared" si="6"/>
        <v>0.1</v>
      </c>
      <c r="M78" s="32">
        <v>0.25</v>
      </c>
    </row>
    <row r="79" spans="1:13" x14ac:dyDescent="0.25">
      <c r="A79" s="26">
        <f t="shared" si="7"/>
        <v>70</v>
      </c>
      <c r="B79" s="29"/>
      <c r="C79" s="27"/>
      <c r="D79" s="28">
        <f t="shared" si="8"/>
        <v>1552</v>
      </c>
      <c r="E79" s="29"/>
      <c r="F79" s="30">
        <v>0.1</v>
      </c>
      <c r="G79" s="27" t="s">
        <v>532</v>
      </c>
      <c r="H79" s="34">
        <v>1974</v>
      </c>
      <c r="I79" s="35">
        <v>1</v>
      </c>
      <c r="J79" s="29"/>
      <c r="K79" s="32">
        <f t="shared" si="5"/>
        <v>0.1</v>
      </c>
      <c r="L79" s="33">
        <f t="shared" si="6"/>
        <v>0.1</v>
      </c>
      <c r="M79" s="32">
        <v>0.25</v>
      </c>
    </row>
    <row r="80" spans="1:13" x14ac:dyDescent="0.25">
      <c r="A80" s="26">
        <f t="shared" si="7"/>
        <v>71</v>
      </c>
      <c r="B80" s="29"/>
      <c r="C80" s="27"/>
      <c r="D80" s="28">
        <f t="shared" si="8"/>
        <v>1553</v>
      </c>
      <c r="E80" s="29"/>
      <c r="F80" s="30">
        <v>0.1</v>
      </c>
      <c r="G80" s="80" t="s">
        <v>748</v>
      </c>
      <c r="H80" s="34">
        <v>1975</v>
      </c>
      <c r="I80" s="35">
        <v>1</v>
      </c>
      <c r="J80" s="29"/>
      <c r="K80" s="32">
        <f t="shared" si="5"/>
        <v>0.1</v>
      </c>
      <c r="L80" s="33">
        <f t="shared" si="6"/>
        <v>0.1</v>
      </c>
      <c r="M80" s="32">
        <v>0.25</v>
      </c>
    </row>
    <row r="81" spans="1:13" x14ac:dyDescent="0.25">
      <c r="A81" s="26">
        <f t="shared" si="7"/>
        <v>72</v>
      </c>
      <c r="B81" s="29"/>
      <c r="C81" s="27"/>
      <c r="D81" s="28">
        <f t="shared" si="8"/>
        <v>1554</v>
      </c>
      <c r="E81" s="29"/>
      <c r="F81" s="30">
        <v>0.1</v>
      </c>
      <c r="G81" s="80" t="s">
        <v>749</v>
      </c>
      <c r="H81" s="34">
        <v>1975</v>
      </c>
      <c r="I81" s="35">
        <v>1</v>
      </c>
      <c r="J81" s="29"/>
      <c r="K81" s="32">
        <f t="shared" si="5"/>
        <v>0.1</v>
      </c>
      <c r="L81" s="33">
        <f t="shared" si="6"/>
        <v>0.1</v>
      </c>
      <c r="M81" s="32">
        <v>0.25</v>
      </c>
    </row>
    <row r="82" spans="1:13" x14ac:dyDescent="0.25">
      <c r="A82" s="26">
        <f t="shared" si="7"/>
        <v>73</v>
      </c>
      <c r="B82" s="29"/>
      <c r="C82" s="27"/>
      <c r="D82" s="28">
        <f t="shared" si="8"/>
        <v>1555</v>
      </c>
      <c r="E82" s="29"/>
      <c r="F82" s="30">
        <v>0.1</v>
      </c>
      <c r="G82" s="80" t="s">
        <v>750</v>
      </c>
      <c r="H82" s="34">
        <v>1975</v>
      </c>
      <c r="I82" s="35">
        <v>1</v>
      </c>
      <c r="J82" s="27"/>
      <c r="K82" s="32">
        <f t="shared" si="5"/>
        <v>0.1</v>
      </c>
      <c r="L82" s="33">
        <f t="shared" si="6"/>
        <v>0.1</v>
      </c>
      <c r="M82" s="32">
        <v>0.25</v>
      </c>
    </row>
    <row r="83" spans="1:13" x14ac:dyDescent="0.25">
      <c r="A83" s="26">
        <f t="shared" si="7"/>
        <v>74</v>
      </c>
      <c r="B83" s="29"/>
      <c r="C83" s="27"/>
      <c r="D83" s="28">
        <f t="shared" si="8"/>
        <v>1556</v>
      </c>
      <c r="E83" s="29"/>
      <c r="F83" s="30">
        <v>0.1</v>
      </c>
      <c r="G83" s="80" t="s">
        <v>751</v>
      </c>
      <c r="H83" s="34">
        <v>1975</v>
      </c>
      <c r="I83" s="35">
        <v>1</v>
      </c>
      <c r="J83" s="29"/>
      <c r="K83" s="32">
        <f t="shared" si="5"/>
        <v>0.1</v>
      </c>
      <c r="L83" s="33">
        <f t="shared" si="6"/>
        <v>0.1</v>
      </c>
      <c r="M83" s="32">
        <v>0.25</v>
      </c>
    </row>
    <row r="84" spans="1:13" ht="16.5" thickBot="1" x14ac:dyDescent="0.3">
      <c r="A84" s="26">
        <f t="shared" si="7"/>
        <v>75</v>
      </c>
      <c r="B84" s="29"/>
      <c r="C84" s="27"/>
      <c r="D84" s="28">
        <f t="shared" si="8"/>
        <v>1557</v>
      </c>
      <c r="E84" s="29"/>
      <c r="F84" s="30">
        <v>0.1</v>
      </c>
      <c r="G84" s="85" t="s">
        <v>752</v>
      </c>
      <c r="H84" s="34">
        <v>1975</v>
      </c>
      <c r="I84" s="35">
        <v>1</v>
      </c>
      <c r="J84" s="29"/>
      <c r="K84" s="32">
        <f>IF(F84*I84&gt;0,F84*I84," ")</f>
        <v>0.1</v>
      </c>
      <c r="L84" s="33">
        <f t="shared" si="6"/>
        <v>0.1</v>
      </c>
      <c r="M84" s="32">
        <v>0.25</v>
      </c>
    </row>
    <row r="85" spans="1:13" ht="16.5" thickTop="1" x14ac:dyDescent="0.25">
      <c r="A85" s="37"/>
      <c r="B85" s="38"/>
      <c r="C85" s="38"/>
      <c r="D85" s="39"/>
      <c r="E85" s="38"/>
      <c r="F85" s="40"/>
      <c r="G85" s="38"/>
      <c r="H85" s="38"/>
      <c r="I85" s="41"/>
      <c r="J85" s="42"/>
      <c r="K85" s="43"/>
      <c r="L85" s="43"/>
      <c r="M85" s="45"/>
    </row>
    <row r="86" spans="1:13" ht="16.5" thickBot="1" x14ac:dyDescent="0.3">
      <c r="A86" s="46"/>
      <c r="B86" s="47" t="s">
        <v>36</v>
      </c>
      <c r="C86" s="48"/>
      <c r="D86" s="49"/>
      <c r="E86" s="48"/>
      <c r="F86" s="50"/>
      <c r="G86" s="48"/>
      <c r="H86" s="48"/>
      <c r="I86" s="51"/>
      <c r="J86" s="52" t="s">
        <v>2</v>
      </c>
      <c r="K86" s="53"/>
      <c r="L86" s="53"/>
      <c r="M86" s="54"/>
    </row>
    <row r="87" spans="1:13" ht="16.5" thickTop="1" x14ac:dyDescent="0.25">
      <c r="A87" s="46"/>
      <c r="B87" s="55" t="s">
        <v>37</v>
      </c>
      <c r="C87" s="48"/>
      <c r="D87" s="49"/>
      <c r="E87" s="56"/>
      <c r="F87" s="57"/>
      <c r="G87" s="56"/>
      <c r="H87" s="56"/>
      <c r="I87" s="51"/>
      <c r="J87" s="58"/>
      <c r="K87" s="59"/>
      <c r="L87" s="59"/>
      <c r="M87" s="60"/>
    </row>
    <row r="88" spans="1:13" x14ac:dyDescent="0.25">
      <c r="A88" s="46"/>
      <c r="B88" s="47" t="s">
        <v>38</v>
      </c>
      <c r="C88" s="48"/>
      <c r="D88" s="49"/>
      <c r="E88" s="56"/>
      <c r="F88" s="57"/>
      <c r="G88" s="56"/>
      <c r="H88" s="56"/>
      <c r="I88" s="51"/>
      <c r="J88" s="61" t="s">
        <v>39</v>
      </c>
      <c r="K88" s="62"/>
      <c r="L88" s="63"/>
      <c r="M88" s="64">
        <f>SUM(K10:K84)</f>
        <v>9.6529999999999916</v>
      </c>
    </row>
    <row r="89" spans="1:13" x14ac:dyDescent="0.25">
      <c r="A89" s="46"/>
      <c r="B89" s="48"/>
      <c r="C89" s="48"/>
      <c r="D89" s="49"/>
      <c r="E89" s="56"/>
      <c r="F89" s="57"/>
      <c r="G89" s="56"/>
      <c r="H89" s="56"/>
      <c r="I89" s="51"/>
      <c r="J89" s="61" t="s">
        <v>40</v>
      </c>
      <c r="K89" s="62"/>
      <c r="L89" s="63"/>
      <c r="M89" s="64">
        <f>SUM(L10:L84)</f>
        <v>9.6529999999999916</v>
      </c>
    </row>
    <row r="90" spans="1:13" x14ac:dyDescent="0.25">
      <c r="A90" s="46"/>
      <c r="B90" s="48"/>
      <c r="C90" s="48"/>
      <c r="D90" s="49"/>
      <c r="E90" s="48"/>
      <c r="F90" s="50"/>
      <c r="G90" s="48"/>
      <c r="H90" s="48"/>
      <c r="I90" s="51"/>
      <c r="J90" s="61" t="s">
        <v>41</v>
      </c>
      <c r="K90" s="62"/>
      <c r="L90" s="63"/>
      <c r="M90" s="64">
        <f>SUM(M10:M84)</f>
        <v>27.650000000000002</v>
      </c>
    </row>
    <row r="91" spans="1:13" ht="16.5" thickBot="1" x14ac:dyDescent="0.3">
      <c r="A91" s="65"/>
      <c r="B91" s="66"/>
      <c r="C91" s="66"/>
      <c r="D91" s="67"/>
      <c r="E91" s="66"/>
      <c r="F91" s="68"/>
      <c r="G91" s="66"/>
      <c r="H91" s="66"/>
      <c r="I91" s="69"/>
      <c r="J91" s="70" t="s">
        <v>42</v>
      </c>
      <c r="K91" s="71"/>
      <c r="L91" s="71"/>
      <c r="M91" s="72">
        <f>SUM(I10:I84)</f>
        <v>112</v>
      </c>
    </row>
    <row r="92" spans="1:13" ht="16.5" thickTop="1" x14ac:dyDescent="0.25">
      <c r="A92" s="73"/>
      <c r="B92" s="74" t="s">
        <v>1584</v>
      </c>
      <c r="C92" s="75"/>
      <c r="D92" s="75"/>
      <c r="E92" s="75"/>
      <c r="F92" s="76"/>
      <c r="G92" s="75"/>
      <c r="H92" s="75"/>
      <c r="I92" s="75"/>
      <c r="J92" s="75"/>
      <c r="K92" s="76"/>
      <c r="L92" s="76"/>
      <c r="M92" s="77"/>
    </row>
  </sheetData>
  <printOptions gridLinesSet="0"/>
  <pageMargins left="0.75" right="0.25" top="0.75" bottom="0.55000000000000004" header="0.5" footer="0.5"/>
  <pageSetup scale="48" orientation="portrait" horizontalDpi="300" verticalDpi="300" r:id="rId1"/>
  <headerFooter alignWithMargins="0">
    <oddHeader>&amp;L&amp;D</oddHeader>
    <oddFooter>&amp;LREGISS20.XLS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91"/>
  <sheetViews>
    <sheetView showGridLines="0" zoomScale="80" zoomScaleNormal="8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52.42578125" style="11" customWidth="1"/>
    <col min="11" max="12" width="10" style="11" customWidth="1"/>
    <col min="13" max="13" width="13.85546875" style="11" customWidth="1"/>
    <col min="14" max="14" width="2.28515625" style="11" customWidth="1"/>
    <col min="15" max="16384" width="12.5703125" style="11"/>
  </cols>
  <sheetData>
    <row r="1" spans="1:14" x14ac:dyDescent="0.25">
      <c r="L1" s="12" t="s">
        <v>15</v>
      </c>
    </row>
    <row r="3" spans="1:14" ht="30.75" x14ac:dyDescent="0.45">
      <c r="A3" s="13" t="s">
        <v>0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</row>
    <row r="4" spans="1:14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</row>
    <row r="5" spans="1:14" ht="30.75" x14ac:dyDescent="0.45">
      <c r="A5" s="13" t="s">
        <v>16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</row>
    <row r="6" spans="1:14" x14ac:dyDescent="0.25">
      <c r="L6" s="12" t="s">
        <v>3</v>
      </c>
    </row>
    <row r="8" spans="1:14" x14ac:dyDescent="0.25">
      <c r="A8" s="15" t="s">
        <v>17</v>
      </c>
      <c r="B8" s="16"/>
      <c r="C8" s="17" t="s">
        <v>18</v>
      </c>
      <c r="D8" s="18"/>
      <c r="E8" s="19"/>
      <c r="F8" s="20" t="s">
        <v>19</v>
      </c>
      <c r="G8" s="20" t="s">
        <v>20</v>
      </c>
      <c r="H8" s="20" t="s">
        <v>21</v>
      </c>
      <c r="I8" s="20" t="s">
        <v>22</v>
      </c>
      <c r="J8" s="20" t="s">
        <v>23</v>
      </c>
      <c r="K8" s="20" t="s">
        <v>5</v>
      </c>
      <c r="L8" s="20" t="s">
        <v>24</v>
      </c>
      <c r="M8" s="20" t="s">
        <v>25</v>
      </c>
    </row>
    <row r="9" spans="1:14" ht="16.5" thickBot="1" x14ac:dyDescent="0.3">
      <c r="A9" s="21"/>
      <c r="B9" s="22"/>
      <c r="C9" s="23" t="s">
        <v>26</v>
      </c>
      <c r="D9" s="23" t="s">
        <v>27</v>
      </c>
      <c r="E9" s="24" t="s">
        <v>28</v>
      </c>
      <c r="F9" s="22"/>
      <c r="G9" s="22"/>
      <c r="H9" s="24" t="s">
        <v>29</v>
      </c>
      <c r="I9" s="25" t="s">
        <v>30</v>
      </c>
      <c r="J9" s="22"/>
      <c r="K9" s="24" t="s">
        <v>10</v>
      </c>
      <c r="L9" s="24" t="s">
        <v>11</v>
      </c>
      <c r="M9" s="24" t="s">
        <v>10</v>
      </c>
    </row>
    <row r="10" spans="1:14" ht="16.5" thickTop="1" x14ac:dyDescent="0.25">
      <c r="A10" s="26">
        <v>1</v>
      </c>
      <c r="B10" s="27" t="s">
        <v>30</v>
      </c>
      <c r="C10" s="27"/>
      <c r="D10" s="28">
        <v>1558</v>
      </c>
      <c r="E10" s="29"/>
      <c r="F10" s="30">
        <v>0.1</v>
      </c>
      <c r="G10" s="27" t="s">
        <v>753</v>
      </c>
      <c r="H10" s="34">
        <v>1975</v>
      </c>
      <c r="I10" s="31">
        <v>1</v>
      </c>
      <c r="J10" s="29"/>
      <c r="K10" s="32">
        <f t="shared" ref="K10:K73" si="0">IF(F10*I10&gt;0,F10*I10," ")</f>
        <v>0.1</v>
      </c>
      <c r="L10" s="33">
        <f t="shared" ref="L10:L35" si="1">K10</f>
        <v>0.1</v>
      </c>
      <c r="M10" s="33">
        <v>0.25</v>
      </c>
    </row>
    <row r="11" spans="1:14" x14ac:dyDescent="0.25">
      <c r="A11" s="26">
        <f t="shared" ref="A11:A74" si="2">A10+1</f>
        <v>2</v>
      </c>
      <c r="B11" s="29"/>
      <c r="C11" s="27"/>
      <c r="D11" s="28">
        <f>D10+1</f>
        <v>1559</v>
      </c>
      <c r="E11" s="29"/>
      <c r="F11" s="30">
        <v>0.08</v>
      </c>
      <c r="G11" s="27" t="s">
        <v>706</v>
      </c>
      <c r="H11" s="34">
        <v>1975</v>
      </c>
      <c r="I11" s="35">
        <v>1</v>
      </c>
      <c r="J11" s="29"/>
      <c r="K11" s="32">
        <f t="shared" si="0"/>
        <v>0.08</v>
      </c>
      <c r="L11" s="33">
        <f t="shared" si="1"/>
        <v>0.08</v>
      </c>
      <c r="M11" s="32">
        <v>0.25</v>
      </c>
    </row>
    <row r="12" spans="1:14" x14ac:dyDescent="0.25">
      <c r="A12" s="26">
        <f t="shared" si="2"/>
        <v>3</v>
      </c>
      <c r="B12" s="29"/>
      <c r="C12" s="27"/>
      <c r="D12" s="28">
        <f t="shared" ref="D12:D27" si="3">D11+1</f>
        <v>1560</v>
      </c>
      <c r="E12" s="29"/>
      <c r="F12" s="30">
        <v>0.1</v>
      </c>
      <c r="G12" s="27" t="s">
        <v>706</v>
      </c>
      <c r="H12" s="34">
        <v>1975</v>
      </c>
      <c r="I12" s="35">
        <v>1</v>
      </c>
      <c r="J12" s="29"/>
      <c r="K12" s="32">
        <f t="shared" si="0"/>
        <v>0.1</v>
      </c>
      <c r="L12" s="33">
        <f t="shared" si="1"/>
        <v>0.1</v>
      </c>
      <c r="M12" s="32">
        <v>0.25</v>
      </c>
    </row>
    <row r="13" spans="1:14" x14ac:dyDescent="0.25">
      <c r="A13" s="26">
        <f t="shared" si="2"/>
        <v>4</v>
      </c>
      <c r="B13" s="29"/>
      <c r="C13" s="27"/>
      <c r="D13" s="28">
        <f t="shared" si="3"/>
        <v>1561</v>
      </c>
      <c r="E13" s="29"/>
      <c r="F13" s="30">
        <v>0.1</v>
      </c>
      <c r="G13" s="27" t="s">
        <v>706</v>
      </c>
      <c r="H13" s="34">
        <v>1975</v>
      </c>
      <c r="I13" s="35">
        <v>1</v>
      </c>
      <c r="J13" s="29"/>
      <c r="K13" s="32">
        <f t="shared" si="0"/>
        <v>0.1</v>
      </c>
      <c r="L13" s="33">
        <f t="shared" si="1"/>
        <v>0.1</v>
      </c>
      <c r="M13" s="32">
        <v>0.25</v>
      </c>
    </row>
    <row r="14" spans="1:14" x14ac:dyDescent="0.25">
      <c r="A14" s="26">
        <f t="shared" si="2"/>
        <v>5</v>
      </c>
      <c r="B14" s="29"/>
      <c r="C14" s="27"/>
      <c r="D14" s="28">
        <f t="shared" si="3"/>
        <v>1562</v>
      </c>
      <c r="E14" s="29"/>
      <c r="F14" s="30">
        <v>0.18</v>
      </c>
      <c r="G14" s="27" t="s">
        <v>706</v>
      </c>
      <c r="H14" s="34">
        <v>1975</v>
      </c>
      <c r="I14" s="35">
        <v>1</v>
      </c>
      <c r="J14" s="29"/>
      <c r="K14" s="32">
        <f t="shared" si="0"/>
        <v>0.18</v>
      </c>
      <c r="L14" s="33">
        <f t="shared" si="1"/>
        <v>0.18</v>
      </c>
      <c r="M14" s="32">
        <v>0.35</v>
      </c>
    </row>
    <row r="15" spans="1:14" x14ac:dyDescent="0.25">
      <c r="A15" s="26">
        <f t="shared" si="2"/>
        <v>6</v>
      </c>
      <c r="B15" s="29"/>
      <c r="C15" s="27"/>
      <c r="D15" s="28">
        <f t="shared" si="3"/>
        <v>1563</v>
      </c>
      <c r="E15" s="29"/>
      <c r="F15" s="30">
        <v>0.1</v>
      </c>
      <c r="G15" s="27" t="s">
        <v>754</v>
      </c>
      <c r="H15" s="34">
        <v>1975</v>
      </c>
      <c r="I15" s="35">
        <v>1</v>
      </c>
      <c r="J15" s="29"/>
      <c r="K15" s="32">
        <f t="shared" si="0"/>
        <v>0.1</v>
      </c>
      <c r="L15" s="33">
        <f t="shared" si="1"/>
        <v>0.1</v>
      </c>
      <c r="M15" s="32">
        <v>0.25</v>
      </c>
    </row>
    <row r="16" spans="1:14" x14ac:dyDescent="0.25">
      <c r="A16" s="26">
        <f t="shared" si="2"/>
        <v>7</v>
      </c>
      <c r="B16" s="29"/>
      <c r="C16" s="27"/>
      <c r="D16" s="28">
        <f t="shared" si="3"/>
        <v>1564</v>
      </c>
      <c r="E16" s="29"/>
      <c r="F16" s="30">
        <v>0.1</v>
      </c>
      <c r="G16" s="27" t="s">
        <v>755</v>
      </c>
      <c r="H16" s="34">
        <v>1975</v>
      </c>
      <c r="I16" s="35">
        <v>1</v>
      </c>
      <c r="J16" s="29"/>
      <c r="K16" s="32">
        <f t="shared" si="0"/>
        <v>0.1</v>
      </c>
      <c r="L16" s="33">
        <f t="shared" si="1"/>
        <v>0.1</v>
      </c>
      <c r="M16" s="32">
        <v>0.25</v>
      </c>
    </row>
    <row r="17" spans="1:13" x14ac:dyDescent="0.25">
      <c r="A17" s="26">
        <f t="shared" si="2"/>
        <v>8</v>
      </c>
      <c r="B17" s="29"/>
      <c r="C17" s="27"/>
      <c r="D17" s="83" t="s">
        <v>756</v>
      </c>
      <c r="E17" s="29" t="s">
        <v>69</v>
      </c>
      <c r="F17" s="30">
        <v>0.1</v>
      </c>
      <c r="G17" s="27" t="s">
        <v>757</v>
      </c>
      <c r="H17" s="34">
        <v>1975</v>
      </c>
      <c r="I17" s="35">
        <v>4</v>
      </c>
      <c r="J17" s="29"/>
      <c r="K17" s="32">
        <f t="shared" si="0"/>
        <v>0.4</v>
      </c>
      <c r="L17" s="33">
        <f t="shared" si="1"/>
        <v>0.4</v>
      </c>
      <c r="M17" s="32">
        <v>1</v>
      </c>
    </row>
    <row r="18" spans="1:13" x14ac:dyDescent="0.25">
      <c r="A18" s="26">
        <f t="shared" si="2"/>
        <v>9</v>
      </c>
      <c r="B18" s="29"/>
      <c r="C18" s="27"/>
      <c r="D18" s="83" t="s">
        <v>758</v>
      </c>
      <c r="E18" s="29" t="s">
        <v>69</v>
      </c>
      <c r="F18" s="30">
        <v>0.1</v>
      </c>
      <c r="G18" s="27" t="s">
        <v>759</v>
      </c>
      <c r="H18" s="34">
        <v>1975</v>
      </c>
      <c r="I18" s="35">
        <v>2</v>
      </c>
      <c r="J18" s="29"/>
      <c r="K18" s="32">
        <f t="shared" si="0"/>
        <v>0.2</v>
      </c>
      <c r="L18" s="33">
        <f t="shared" si="1"/>
        <v>0.2</v>
      </c>
      <c r="M18" s="32">
        <v>0.5</v>
      </c>
    </row>
    <row r="19" spans="1:13" x14ac:dyDescent="0.25">
      <c r="A19" s="26">
        <f t="shared" si="2"/>
        <v>10</v>
      </c>
      <c r="B19" s="29"/>
      <c r="C19" s="27"/>
      <c r="D19" s="28">
        <v>1571</v>
      </c>
      <c r="E19" s="29"/>
      <c r="F19" s="30">
        <v>0.1</v>
      </c>
      <c r="G19" s="27" t="s">
        <v>760</v>
      </c>
      <c r="H19" s="34">
        <v>1975</v>
      </c>
      <c r="I19" s="35">
        <v>1</v>
      </c>
      <c r="J19" s="29"/>
      <c r="K19" s="32">
        <f t="shared" si="0"/>
        <v>0.1</v>
      </c>
      <c r="L19" s="33">
        <f t="shared" si="1"/>
        <v>0.1</v>
      </c>
      <c r="M19" s="32">
        <v>0.25</v>
      </c>
    </row>
    <row r="20" spans="1:13" x14ac:dyDescent="0.25">
      <c r="A20" s="26">
        <f t="shared" si="2"/>
        <v>11</v>
      </c>
      <c r="B20" s="29"/>
      <c r="C20" s="27"/>
      <c r="D20" s="83" t="s">
        <v>761</v>
      </c>
      <c r="E20" s="29" t="s">
        <v>69</v>
      </c>
      <c r="F20" s="30">
        <v>0.1</v>
      </c>
      <c r="G20" s="84" t="s">
        <v>762</v>
      </c>
      <c r="H20" s="34">
        <v>1975</v>
      </c>
      <c r="I20" s="35">
        <v>4</v>
      </c>
      <c r="J20" s="29"/>
      <c r="K20" s="32">
        <f t="shared" si="0"/>
        <v>0.4</v>
      </c>
      <c r="L20" s="33">
        <f t="shared" si="1"/>
        <v>0.4</v>
      </c>
      <c r="M20" s="32">
        <v>1</v>
      </c>
    </row>
    <row r="21" spans="1:13" x14ac:dyDescent="0.25">
      <c r="A21" s="26">
        <f t="shared" si="2"/>
        <v>12</v>
      </c>
      <c r="B21" s="29"/>
      <c r="C21" s="27"/>
      <c r="D21" s="28">
        <v>1576</v>
      </c>
      <c r="E21" s="29"/>
      <c r="F21" s="30">
        <v>0.1</v>
      </c>
      <c r="G21" s="80" t="s">
        <v>763</v>
      </c>
      <c r="H21" s="34">
        <v>1975</v>
      </c>
      <c r="I21" s="35">
        <v>1</v>
      </c>
      <c r="J21" s="29"/>
      <c r="K21" s="32">
        <f t="shared" si="0"/>
        <v>0.1</v>
      </c>
      <c r="L21" s="33">
        <f t="shared" si="1"/>
        <v>0.1</v>
      </c>
      <c r="M21" s="32">
        <v>0.25</v>
      </c>
    </row>
    <row r="22" spans="1:13" x14ac:dyDescent="0.25">
      <c r="A22" s="26">
        <f t="shared" si="2"/>
        <v>13</v>
      </c>
      <c r="B22" s="29"/>
      <c r="C22" s="27"/>
      <c r="D22" s="83" t="s">
        <v>764</v>
      </c>
      <c r="E22" s="29" t="s">
        <v>69</v>
      </c>
      <c r="F22" s="30">
        <v>0.1</v>
      </c>
      <c r="G22" s="27" t="s">
        <v>765</v>
      </c>
      <c r="H22" s="34">
        <v>1975</v>
      </c>
      <c r="I22" s="35">
        <v>2</v>
      </c>
      <c r="J22" s="29"/>
      <c r="K22" s="32">
        <f t="shared" si="0"/>
        <v>0.2</v>
      </c>
      <c r="L22" s="33">
        <f t="shared" si="1"/>
        <v>0.2</v>
      </c>
      <c r="M22" s="32">
        <v>0.5</v>
      </c>
    </row>
    <row r="23" spans="1:13" x14ac:dyDescent="0.25">
      <c r="A23" s="26">
        <f t="shared" si="2"/>
        <v>14</v>
      </c>
      <c r="B23" s="29"/>
      <c r="C23" s="27"/>
      <c r="D23" s="28">
        <v>1579</v>
      </c>
      <c r="E23" s="29"/>
      <c r="F23" s="30">
        <v>0.1</v>
      </c>
      <c r="G23" s="27" t="s">
        <v>532</v>
      </c>
      <c r="H23" s="34">
        <v>1975</v>
      </c>
      <c r="I23" s="35">
        <v>1</v>
      </c>
      <c r="J23" s="29"/>
      <c r="K23" s="32">
        <f t="shared" si="0"/>
        <v>0.1</v>
      </c>
      <c r="L23" s="33">
        <f t="shared" si="1"/>
        <v>0.1</v>
      </c>
      <c r="M23" s="32">
        <v>0.25</v>
      </c>
    </row>
    <row r="24" spans="1:13" x14ac:dyDescent="0.25">
      <c r="A24" s="26">
        <f t="shared" si="2"/>
        <v>15</v>
      </c>
      <c r="B24" s="29"/>
      <c r="C24" s="27"/>
      <c r="D24" s="28">
        <f t="shared" si="3"/>
        <v>1580</v>
      </c>
      <c r="E24" s="29"/>
      <c r="F24" s="30">
        <v>0.1</v>
      </c>
      <c r="G24" s="27" t="s">
        <v>532</v>
      </c>
      <c r="H24" s="34">
        <v>1975</v>
      </c>
      <c r="I24" s="35">
        <v>1</v>
      </c>
      <c r="J24" s="79" t="s">
        <v>766</v>
      </c>
      <c r="K24" s="32">
        <f t="shared" si="0"/>
        <v>0.1</v>
      </c>
      <c r="L24" s="33">
        <f t="shared" si="1"/>
        <v>0.1</v>
      </c>
      <c r="M24" s="32">
        <v>0.25</v>
      </c>
    </row>
    <row r="25" spans="1:13" x14ac:dyDescent="0.25">
      <c r="A25" s="26">
        <f t="shared" si="2"/>
        <v>16</v>
      </c>
      <c r="B25" s="29"/>
      <c r="C25" s="27"/>
      <c r="D25" s="28">
        <v>1580</v>
      </c>
      <c r="E25" s="29"/>
      <c r="F25" s="30">
        <v>0.1</v>
      </c>
      <c r="G25" s="27" t="s">
        <v>532</v>
      </c>
      <c r="H25" s="34">
        <v>1975</v>
      </c>
      <c r="I25" s="35">
        <v>4</v>
      </c>
      <c r="J25" s="79" t="s">
        <v>767</v>
      </c>
      <c r="K25" s="32">
        <f t="shared" si="0"/>
        <v>0.4</v>
      </c>
      <c r="L25" s="33">
        <f t="shared" si="1"/>
        <v>0.4</v>
      </c>
      <c r="M25" s="32">
        <v>0.25</v>
      </c>
    </row>
    <row r="26" spans="1:13" x14ac:dyDescent="0.25">
      <c r="A26" s="26">
        <f t="shared" si="2"/>
        <v>17</v>
      </c>
      <c r="B26" s="29"/>
      <c r="C26" s="27"/>
      <c r="D26" s="28">
        <f t="shared" si="3"/>
        <v>1581</v>
      </c>
      <c r="E26" s="29"/>
      <c r="F26" s="30">
        <v>0.01</v>
      </c>
      <c r="G26" s="27" t="s">
        <v>768</v>
      </c>
      <c r="H26" s="34">
        <v>1975</v>
      </c>
      <c r="I26" s="35">
        <v>1</v>
      </c>
      <c r="J26" s="29"/>
      <c r="K26" s="32">
        <f t="shared" si="0"/>
        <v>0.01</v>
      </c>
      <c r="L26" s="33">
        <f t="shared" si="1"/>
        <v>0.01</v>
      </c>
      <c r="M26" s="32">
        <v>0.25</v>
      </c>
    </row>
    <row r="27" spans="1:13" x14ac:dyDescent="0.25">
      <c r="A27" s="26">
        <f t="shared" si="2"/>
        <v>18</v>
      </c>
      <c r="B27" s="29"/>
      <c r="C27" s="27"/>
      <c r="D27" s="28">
        <f t="shared" si="3"/>
        <v>1582</v>
      </c>
      <c r="E27" s="29"/>
      <c r="F27" s="30">
        <v>0.02</v>
      </c>
      <c r="G27" s="27" t="s">
        <v>768</v>
      </c>
      <c r="H27" s="34">
        <v>1977</v>
      </c>
      <c r="I27" s="35">
        <v>1</v>
      </c>
      <c r="J27" s="29"/>
      <c r="K27" s="32">
        <f t="shared" si="0"/>
        <v>0.02</v>
      </c>
      <c r="L27" s="33">
        <f t="shared" si="1"/>
        <v>0.02</v>
      </c>
      <c r="M27" s="32">
        <v>0.25</v>
      </c>
    </row>
    <row r="28" spans="1:13" x14ac:dyDescent="0.25">
      <c r="A28" s="26">
        <f t="shared" si="2"/>
        <v>19</v>
      </c>
      <c r="B28" s="29"/>
      <c r="C28" s="27"/>
      <c r="D28" s="28">
        <v>1582</v>
      </c>
      <c r="E28" s="29" t="s">
        <v>51</v>
      </c>
      <c r="F28" s="30">
        <v>0.02</v>
      </c>
      <c r="G28" s="27" t="s">
        <v>768</v>
      </c>
      <c r="H28" s="34">
        <v>1981</v>
      </c>
      <c r="I28" s="35">
        <v>1</v>
      </c>
      <c r="J28" s="29"/>
      <c r="K28" s="32">
        <f t="shared" si="0"/>
        <v>0.02</v>
      </c>
      <c r="L28" s="33">
        <f t="shared" si="1"/>
        <v>0.02</v>
      </c>
      <c r="M28" s="32">
        <v>0.25</v>
      </c>
    </row>
    <row r="29" spans="1:13" x14ac:dyDescent="0.25">
      <c r="A29" s="26">
        <f t="shared" si="2"/>
        <v>20</v>
      </c>
      <c r="B29" s="29"/>
      <c r="C29" s="27"/>
      <c r="D29" s="28">
        <v>1584</v>
      </c>
      <c r="E29" s="29"/>
      <c r="F29" s="30">
        <v>0.03</v>
      </c>
      <c r="G29" s="27" t="s">
        <v>768</v>
      </c>
      <c r="H29" s="34">
        <v>1977</v>
      </c>
      <c r="I29" s="35">
        <v>1</v>
      </c>
      <c r="J29" s="29"/>
      <c r="K29" s="32">
        <f t="shared" si="0"/>
        <v>0.03</v>
      </c>
      <c r="L29" s="33">
        <f t="shared" si="1"/>
        <v>0.03</v>
      </c>
      <c r="M29" s="32">
        <v>0.25</v>
      </c>
    </row>
    <row r="30" spans="1:13" x14ac:dyDescent="0.25">
      <c r="A30" s="26">
        <f t="shared" si="2"/>
        <v>21</v>
      </c>
      <c r="B30" s="29"/>
      <c r="C30" s="27"/>
      <c r="D30" s="28">
        <f>D29+1</f>
        <v>1585</v>
      </c>
      <c r="E30" s="29"/>
      <c r="F30" s="30">
        <v>0.04</v>
      </c>
      <c r="G30" s="27" t="s">
        <v>768</v>
      </c>
      <c r="H30" s="34">
        <v>1977</v>
      </c>
      <c r="I30" s="35">
        <v>1</v>
      </c>
      <c r="J30" s="29"/>
      <c r="K30" s="32">
        <f t="shared" si="0"/>
        <v>0.04</v>
      </c>
      <c r="L30" s="33">
        <f t="shared" si="1"/>
        <v>0.04</v>
      </c>
      <c r="M30" s="32">
        <v>0.25</v>
      </c>
    </row>
    <row r="31" spans="1:13" x14ac:dyDescent="0.25">
      <c r="A31" s="26">
        <f t="shared" si="2"/>
        <v>22</v>
      </c>
      <c r="B31" s="29"/>
      <c r="C31" s="27"/>
      <c r="D31" s="28">
        <v>1591</v>
      </c>
      <c r="E31" s="29"/>
      <c r="F31" s="30">
        <v>0.09</v>
      </c>
      <c r="G31" s="27" t="s">
        <v>768</v>
      </c>
      <c r="H31" s="34">
        <v>1975</v>
      </c>
      <c r="I31" s="35">
        <v>1</v>
      </c>
      <c r="J31" s="29"/>
      <c r="K31" s="32">
        <f t="shared" si="0"/>
        <v>0.09</v>
      </c>
      <c r="L31" s="33">
        <f t="shared" si="1"/>
        <v>0.09</v>
      </c>
      <c r="M31" s="32">
        <v>0.25</v>
      </c>
    </row>
    <row r="32" spans="1:13" x14ac:dyDescent="0.25">
      <c r="A32" s="26">
        <f t="shared" si="2"/>
        <v>23</v>
      </c>
      <c r="B32" s="29"/>
      <c r="C32" s="27"/>
      <c r="D32" s="28">
        <f>D31+1</f>
        <v>1592</v>
      </c>
      <c r="E32" s="29"/>
      <c r="F32" s="30">
        <v>0.1</v>
      </c>
      <c r="G32" s="27" t="s">
        <v>768</v>
      </c>
      <c r="H32" s="34">
        <v>1977</v>
      </c>
      <c r="I32" s="35">
        <v>1</v>
      </c>
      <c r="J32" s="29"/>
      <c r="K32" s="32">
        <f t="shared" si="0"/>
        <v>0.1</v>
      </c>
      <c r="L32" s="33">
        <f t="shared" si="1"/>
        <v>0.1</v>
      </c>
      <c r="M32" s="32">
        <v>0.25</v>
      </c>
    </row>
    <row r="33" spans="1:13" x14ac:dyDescent="0.25">
      <c r="A33" s="26">
        <f t="shared" si="2"/>
        <v>24</v>
      </c>
      <c r="B33" s="29"/>
      <c r="C33" s="27"/>
      <c r="D33" s="28">
        <f>D32+1</f>
        <v>1593</v>
      </c>
      <c r="E33" s="29"/>
      <c r="F33" s="30">
        <v>0.11</v>
      </c>
      <c r="G33" s="27" t="s">
        <v>768</v>
      </c>
      <c r="H33" s="34">
        <v>1975</v>
      </c>
      <c r="I33" s="35">
        <v>1</v>
      </c>
      <c r="J33" s="29"/>
      <c r="K33" s="32">
        <f t="shared" si="0"/>
        <v>0.11</v>
      </c>
      <c r="L33" s="33">
        <f t="shared" si="1"/>
        <v>0.11</v>
      </c>
      <c r="M33" s="32">
        <v>0.25</v>
      </c>
    </row>
    <row r="34" spans="1:13" x14ac:dyDescent="0.25">
      <c r="A34" s="26">
        <f t="shared" si="2"/>
        <v>25</v>
      </c>
      <c r="B34" s="29"/>
      <c r="C34" s="27"/>
      <c r="D34" s="28">
        <f>D33+1</f>
        <v>1594</v>
      </c>
      <c r="E34" s="29"/>
      <c r="F34" s="30">
        <v>0.12</v>
      </c>
      <c r="G34" s="27" t="s">
        <v>768</v>
      </c>
      <c r="H34" s="34">
        <v>1981</v>
      </c>
      <c r="I34" s="35">
        <v>1</v>
      </c>
      <c r="J34" s="29"/>
      <c r="K34" s="32">
        <f t="shared" si="0"/>
        <v>0.12</v>
      </c>
      <c r="L34" s="33">
        <f t="shared" si="1"/>
        <v>0.12</v>
      </c>
      <c r="M34" s="32">
        <v>0.25</v>
      </c>
    </row>
    <row r="35" spans="1:13" x14ac:dyDescent="0.25">
      <c r="A35" s="26">
        <f t="shared" si="2"/>
        <v>26</v>
      </c>
      <c r="B35" s="29"/>
      <c r="C35" s="27"/>
      <c r="D35" s="28">
        <v>1596</v>
      </c>
      <c r="E35" s="29"/>
      <c r="F35" s="30">
        <v>0.13</v>
      </c>
      <c r="G35" s="27" t="s">
        <v>768</v>
      </c>
      <c r="H35" s="34">
        <v>1975</v>
      </c>
      <c r="I35" s="35">
        <v>1</v>
      </c>
      <c r="J35" s="29" t="s">
        <v>769</v>
      </c>
      <c r="K35" s="32">
        <f t="shared" si="0"/>
        <v>0.13</v>
      </c>
      <c r="L35" s="33">
        <f t="shared" si="1"/>
        <v>0.13</v>
      </c>
      <c r="M35" s="32">
        <v>0.25</v>
      </c>
    </row>
    <row r="36" spans="1:13" x14ac:dyDescent="0.25">
      <c r="A36" s="26">
        <f t="shared" si="2"/>
        <v>27</v>
      </c>
      <c r="B36" s="29"/>
      <c r="C36" s="27"/>
      <c r="D36" s="28">
        <v>1596</v>
      </c>
      <c r="E36" s="29" t="s">
        <v>586</v>
      </c>
      <c r="F36" s="30">
        <v>0.13</v>
      </c>
      <c r="G36" s="27" t="s">
        <v>768</v>
      </c>
      <c r="H36" s="34">
        <v>1975</v>
      </c>
      <c r="I36" s="35">
        <v>1</v>
      </c>
      <c r="J36" s="29" t="s">
        <v>770</v>
      </c>
      <c r="K36" s="32">
        <f t="shared" si="0"/>
        <v>0.13</v>
      </c>
      <c r="L36" s="33">
        <v>27.5</v>
      </c>
      <c r="M36" s="32">
        <v>27.5</v>
      </c>
    </row>
    <row r="37" spans="1:13" x14ac:dyDescent="0.25">
      <c r="A37" s="26">
        <f t="shared" si="2"/>
        <v>28</v>
      </c>
      <c r="B37" s="29"/>
      <c r="C37" s="27"/>
      <c r="D37" s="28">
        <f>D36+1</f>
        <v>1597</v>
      </c>
      <c r="E37" s="29"/>
      <c r="F37" s="30">
        <v>0.15</v>
      </c>
      <c r="G37" s="27" t="s">
        <v>768</v>
      </c>
      <c r="H37" s="34">
        <v>1978</v>
      </c>
      <c r="I37" s="35">
        <v>1</v>
      </c>
      <c r="J37" s="29"/>
      <c r="K37" s="32">
        <f t="shared" si="0"/>
        <v>0.15</v>
      </c>
      <c r="L37" s="33">
        <f t="shared" ref="L37:L64" si="4">K37</f>
        <v>0.15</v>
      </c>
      <c r="M37" s="32">
        <v>0.3</v>
      </c>
    </row>
    <row r="38" spans="1:13" x14ac:dyDescent="0.25">
      <c r="A38" s="26">
        <f t="shared" si="2"/>
        <v>29</v>
      </c>
      <c r="B38" s="29"/>
      <c r="C38" s="27"/>
      <c r="D38" s="28">
        <v>1599</v>
      </c>
      <c r="E38" s="29"/>
      <c r="F38" s="30">
        <v>0.16</v>
      </c>
      <c r="G38" s="27" t="s">
        <v>768</v>
      </c>
      <c r="H38" s="34">
        <v>1978</v>
      </c>
      <c r="I38" s="35">
        <v>1</v>
      </c>
      <c r="J38" s="29"/>
      <c r="K38" s="32">
        <f t="shared" si="0"/>
        <v>0.16</v>
      </c>
      <c r="L38" s="33">
        <f t="shared" si="4"/>
        <v>0.16</v>
      </c>
      <c r="M38" s="32">
        <v>0.35</v>
      </c>
    </row>
    <row r="39" spans="1:13" x14ac:dyDescent="0.25">
      <c r="A39" s="26">
        <f t="shared" si="2"/>
        <v>30</v>
      </c>
      <c r="B39" s="29"/>
      <c r="C39" s="27"/>
      <c r="D39" s="28">
        <v>1603</v>
      </c>
      <c r="E39" s="29"/>
      <c r="F39" s="30">
        <v>0.24</v>
      </c>
      <c r="G39" s="27" t="s">
        <v>768</v>
      </c>
      <c r="H39" s="34">
        <v>1975</v>
      </c>
      <c r="I39" s="35">
        <v>1</v>
      </c>
      <c r="J39" s="29"/>
      <c r="K39" s="32">
        <f t="shared" si="0"/>
        <v>0.24</v>
      </c>
      <c r="L39" s="33">
        <f t="shared" si="4"/>
        <v>0.24</v>
      </c>
      <c r="M39" s="32">
        <v>0.5</v>
      </c>
    </row>
    <row r="40" spans="1:13" x14ac:dyDescent="0.25">
      <c r="A40" s="26">
        <f t="shared" si="2"/>
        <v>31</v>
      </c>
      <c r="B40" s="29"/>
      <c r="C40" s="27"/>
      <c r="D40" s="28">
        <f>D39+1</f>
        <v>1604</v>
      </c>
      <c r="E40" s="29"/>
      <c r="F40" s="30">
        <v>0.28000000000000003</v>
      </c>
      <c r="G40" s="27" t="s">
        <v>768</v>
      </c>
      <c r="H40" s="34">
        <v>1978</v>
      </c>
      <c r="I40" s="35">
        <v>1</v>
      </c>
      <c r="J40" s="29"/>
      <c r="K40" s="32">
        <f t="shared" si="0"/>
        <v>0.28000000000000003</v>
      </c>
      <c r="L40" s="33">
        <f t="shared" si="4"/>
        <v>0.28000000000000003</v>
      </c>
      <c r="M40" s="32">
        <v>0.55000000000000004</v>
      </c>
    </row>
    <row r="41" spans="1:13" x14ac:dyDescent="0.25">
      <c r="A41" s="26">
        <f t="shared" si="2"/>
        <v>32</v>
      </c>
      <c r="B41" s="29"/>
      <c r="C41" s="27"/>
      <c r="D41" s="28">
        <f>D40+1</f>
        <v>1605</v>
      </c>
      <c r="E41" s="29"/>
      <c r="F41" s="30">
        <v>0.28999999999999998</v>
      </c>
      <c r="G41" s="27" t="s">
        <v>768</v>
      </c>
      <c r="H41" s="34">
        <v>1978</v>
      </c>
      <c r="I41" s="35">
        <v>1</v>
      </c>
      <c r="J41" s="29"/>
      <c r="K41" s="32">
        <f t="shared" si="0"/>
        <v>0.28999999999999998</v>
      </c>
      <c r="L41" s="33">
        <f t="shared" si="4"/>
        <v>0.28999999999999998</v>
      </c>
      <c r="M41" s="32">
        <v>0.6</v>
      </c>
    </row>
    <row r="42" spans="1:13" x14ac:dyDescent="0.25">
      <c r="A42" s="26">
        <f t="shared" si="2"/>
        <v>33</v>
      </c>
      <c r="B42" s="29"/>
      <c r="C42" s="27"/>
      <c r="D42" s="28">
        <f>D41+1</f>
        <v>1606</v>
      </c>
      <c r="E42" s="29"/>
      <c r="F42" s="30">
        <v>0.3</v>
      </c>
      <c r="G42" s="27" t="s">
        <v>768</v>
      </c>
      <c r="H42" s="34">
        <v>1979</v>
      </c>
      <c r="I42" s="35">
        <v>1</v>
      </c>
      <c r="J42" s="29"/>
      <c r="K42" s="32">
        <f t="shared" si="0"/>
        <v>0.3</v>
      </c>
      <c r="L42" s="33">
        <f t="shared" si="4"/>
        <v>0.3</v>
      </c>
      <c r="M42" s="32">
        <v>0.55000000000000004</v>
      </c>
    </row>
    <row r="43" spans="1:13" x14ac:dyDescent="0.25">
      <c r="A43" s="26">
        <f t="shared" si="2"/>
        <v>34</v>
      </c>
      <c r="B43" s="29"/>
      <c r="C43" s="27"/>
      <c r="D43" s="28">
        <v>1608</v>
      </c>
      <c r="E43" s="29"/>
      <c r="F43" s="30">
        <v>0.5</v>
      </c>
      <c r="G43" s="27" t="s">
        <v>768</v>
      </c>
      <c r="H43" s="34">
        <v>1979</v>
      </c>
      <c r="I43" s="35">
        <v>1</v>
      </c>
      <c r="J43" s="29"/>
      <c r="K43" s="32">
        <f t="shared" si="0"/>
        <v>0.5</v>
      </c>
      <c r="L43" s="33">
        <f t="shared" si="4"/>
        <v>0.5</v>
      </c>
      <c r="M43" s="32">
        <v>0.85</v>
      </c>
    </row>
    <row r="44" spans="1:13" x14ac:dyDescent="0.25">
      <c r="A44" s="26">
        <f t="shared" si="2"/>
        <v>35</v>
      </c>
      <c r="B44" s="29"/>
      <c r="C44" s="27"/>
      <c r="D44" s="28">
        <v>1610</v>
      </c>
      <c r="E44" s="29"/>
      <c r="F44" s="30">
        <v>1</v>
      </c>
      <c r="G44" s="27" t="s">
        <v>768</v>
      </c>
      <c r="H44" s="34">
        <v>1979</v>
      </c>
      <c r="I44" s="35">
        <v>1</v>
      </c>
      <c r="J44" s="29" t="s">
        <v>771</v>
      </c>
      <c r="K44" s="32">
        <f t="shared" si="0"/>
        <v>1</v>
      </c>
      <c r="L44" s="33">
        <f t="shared" si="4"/>
        <v>1</v>
      </c>
      <c r="M44" s="32">
        <v>2</v>
      </c>
    </row>
    <row r="45" spans="1:13" x14ac:dyDescent="0.25">
      <c r="A45" s="26">
        <f t="shared" si="2"/>
        <v>36</v>
      </c>
      <c r="B45" s="29"/>
      <c r="C45" s="27"/>
      <c r="D45" s="28">
        <f t="shared" ref="D45:D53" si="5">D44+1</f>
        <v>1611</v>
      </c>
      <c r="E45" s="29"/>
      <c r="F45" s="30">
        <v>2</v>
      </c>
      <c r="G45" s="27" t="s">
        <v>768</v>
      </c>
      <c r="H45" s="34">
        <v>1978</v>
      </c>
      <c r="I45" s="35">
        <v>1</v>
      </c>
      <c r="J45" s="29"/>
      <c r="K45" s="32">
        <f t="shared" si="0"/>
        <v>2</v>
      </c>
      <c r="L45" s="33">
        <f t="shared" si="4"/>
        <v>2</v>
      </c>
      <c r="M45" s="32">
        <v>3.75</v>
      </c>
    </row>
    <row r="46" spans="1:13" x14ac:dyDescent="0.25">
      <c r="A46" s="26">
        <f t="shared" si="2"/>
        <v>37</v>
      </c>
      <c r="B46" s="29"/>
      <c r="C46" s="27"/>
      <c r="D46" s="28">
        <f t="shared" si="5"/>
        <v>1612</v>
      </c>
      <c r="E46" s="29"/>
      <c r="F46" s="30">
        <v>5</v>
      </c>
      <c r="G46" s="27" t="s">
        <v>768</v>
      </c>
      <c r="H46" s="34">
        <v>1979</v>
      </c>
      <c r="I46" s="35">
        <v>1</v>
      </c>
      <c r="J46" s="29" t="s">
        <v>772</v>
      </c>
      <c r="K46" s="32">
        <f t="shared" si="0"/>
        <v>5</v>
      </c>
      <c r="L46" s="33">
        <f t="shared" si="4"/>
        <v>5</v>
      </c>
      <c r="M46" s="32">
        <v>8.5</v>
      </c>
    </row>
    <row r="47" spans="1:13" x14ac:dyDescent="0.25">
      <c r="A47" s="26">
        <f t="shared" si="2"/>
        <v>38</v>
      </c>
      <c r="B47" s="29"/>
      <c r="C47" s="27"/>
      <c r="D47" s="28">
        <f t="shared" si="5"/>
        <v>1613</v>
      </c>
      <c r="E47" s="29"/>
      <c r="F47" s="30">
        <v>3.1E-2</v>
      </c>
      <c r="G47" s="27" t="s">
        <v>773</v>
      </c>
      <c r="H47" s="34">
        <v>1979</v>
      </c>
      <c r="I47" s="35">
        <v>1</v>
      </c>
      <c r="J47" s="29"/>
      <c r="K47" s="32">
        <f t="shared" si="0"/>
        <v>3.1E-2</v>
      </c>
      <c r="L47" s="33">
        <f t="shared" si="4"/>
        <v>3.1E-2</v>
      </c>
      <c r="M47" s="32">
        <v>0.25</v>
      </c>
    </row>
    <row r="48" spans="1:13" x14ac:dyDescent="0.25">
      <c r="A48" s="26">
        <f t="shared" si="2"/>
        <v>39</v>
      </c>
      <c r="B48" s="29"/>
      <c r="C48" s="27"/>
      <c r="D48" s="28">
        <f t="shared" si="5"/>
        <v>1614</v>
      </c>
      <c r="E48" s="29"/>
      <c r="F48" s="30">
        <v>7.6999999999999999E-2</v>
      </c>
      <c r="G48" s="27" t="s">
        <v>773</v>
      </c>
      <c r="H48" s="34">
        <v>1976</v>
      </c>
      <c r="I48" s="35">
        <v>1</v>
      </c>
      <c r="J48" s="29"/>
      <c r="K48" s="32">
        <f t="shared" si="0"/>
        <v>7.6999999999999999E-2</v>
      </c>
      <c r="L48" s="33">
        <f t="shared" si="4"/>
        <v>7.6999999999999999E-2</v>
      </c>
      <c r="M48" s="32">
        <v>0.25</v>
      </c>
    </row>
    <row r="49" spans="1:13" x14ac:dyDescent="0.25">
      <c r="A49" s="26">
        <f t="shared" si="2"/>
        <v>40</v>
      </c>
      <c r="B49" s="29"/>
      <c r="C49" s="27"/>
      <c r="D49" s="28">
        <f t="shared" si="5"/>
        <v>1615</v>
      </c>
      <c r="E49" s="29"/>
      <c r="F49" s="30">
        <v>7.9000000000000001E-2</v>
      </c>
      <c r="G49" s="27" t="s">
        <v>773</v>
      </c>
      <c r="H49" s="34">
        <v>1976</v>
      </c>
      <c r="I49" s="35">
        <v>1</v>
      </c>
      <c r="J49" s="29"/>
      <c r="K49" s="32">
        <f t="shared" si="0"/>
        <v>7.9000000000000001E-2</v>
      </c>
      <c r="L49" s="33">
        <f t="shared" si="4"/>
        <v>7.9000000000000001E-2</v>
      </c>
      <c r="M49" s="32">
        <v>0.25</v>
      </c>
    </row>
    <row r="50" spans="1:13" x14ac:dyDescent="0.25">
      <c r="A50" s="26">
        <f t="shared" si="2"/>
        <v>41</v>
      </c>
      <c r="B50" s="29"/>
      <c r="C50" s="27"/>
      <c r="D50" s="36" t="s">
        <v>774</v>
      </c>
      <c r="E50" s="29"/>
      <c r="F50" s="30">
        <v>8.4000000000000005E-2</v>
      </c>
      <c r="G50" s="27" t="s">
        <v>773</v>
      </c>
      <c r="H50" s="34">
        <v>1978</v>
      </c>
      <c r="I50" s="35">
        <v>1</v>
      </c>
      <c r="J50" s="29"/>
      <c r="K50" s="32">
        <f t="shared" si="0"/>
        <v>8.4000000000000005E-2</v>
      </c>
      <c r="L50" s="33">
        <f t="shared" si="4"/>
        <v>8.4000000000000005E-2</v>
      </c>
      <c r="M50" s="32">
        <v>0.25</v>
      </c>
    </row>
    <row r="51" spans="1:13" x14ac:dyDescent="0.25">
      <c r="A51" s="26">
        <f t="shared" si="2"/>
        <v>42</v>
      </c>
      <c r="B51" s="29"/>
      <c r="C51" s="27"/>
      <c r="D51" s="28">
        <v>1616</v>
      </c>
      <c r="E51" s="29"/>
      <c r="F51" s="30">
        <v>0.09</v>
      </c>
      <c r="G51" s="27" t="s">
        <v>773</v>
      </c>
      <c r="H51" s="34">
        <v>1976</v>
      </c>
      <c r="I51" s="35">
        <v>1</v>
      </c>
      <c r="J51" s="29"/>
      <c r="K51" s="32">
        <f t="shared" si="0"/>
        <v>0.09</v>
      </c>
      <c r="L51" s="33">
        <f t="shared" si="4"/>
        <v>0.09</v>
      </c>
      <c r="M51" s="32">
        <v>0.25</v>
      </c>
    </row>
    <row r="52" spans="1:13" x14ac:dyDescent="0.25">
      <c r="A52" s="26">
        <f t="shared" si="2"/>
        <v>43</v>
      </c>
      <c r="B52" s="29"/>
      <c r="C52" s="27"/>
      <c r="D52" s="28">
        <f t="shared" si="5"/>
        <v>1617</v>
      </c>
      <c r="E52" s="29"/>
      <c r="F52" s="30">
        <v>0.1</v>
      </c>
      <c r="G52" s="27" t="s">
        <v>773</v>
      </c>
      <c r="H52" s="34">
        <v>1977</v>
      </c>
      <c r="I52" s="35">
        <v>1</v>
      </c>
      <c r="J52" s="29"/>
      <c r="K52" s="32">
        <f t="shared" si="0"/>
        <v>0.1</v>
      </c>
      <c r="L52" s="33">
        <f t="shared" si="4"/>
        <v>0.1</v>
      </c>
      <c r="M52" s="32">
        <v>0.25</v>
      </c>
    </row>
    <row r="53" spans="1:13" x14ac:dyDescent="0.25">
      <c r="A53" s="26">
        <f t="shared" si="2"/>
        <v>44</v>
      </c>
      <c r="B53" s="29"/>
      <c r="C53" s="27"/>
      <c r="D53" s="28">
        <f t="shared" si="5"/>
        <v>1618</v>
      </c>
      <c r="E53" s="29"/>
      <c r="F53" s="30">
        <v>0.13</v>
      </c>
      <c r="G53" s="27" t="s">
        <v>773</v>
      </c>
      <c r="H53" s="34">
        <v>1975</v>
      </c>
      <c r="I53" s="35">
        <v>1</v>
      </c>
      <c r="J53" s="29"/>
      <c r="K53" s="32">
        <f t="shared" si="0"/>
        <v>0.13</v>
      </c>
      <c r="L53" s="33">
        <f t="shared" si="4"/>
        <v>0.13</v>
      </c>
      <c r="M53" s="32">
        <v>0.25</v>
      </c>
    </row>
    <row r="54" spans="1:13" x14ac:dyDescent="0.25">
      <c r="A54" s="26">
        <f t="shared" si="2"/>
        <v>45</v>
      </c>
      <c r="B54" s="29"/>
      <c r="C54" s="27"/>
      <c r="D54" s="36" t="s">
        <v>775</v>
      </c>
      <c r="E54" s="29"/>
      <c r="F54" s="30">
        <v>0.15</v>
      </c>
      <c r="G54" s="27" t="s">
        <v>773</v>
      </c>
      <c r="H54" s="34">
        <v>1978</v>
      </c>
      <c r="I54" s="35">
        <v>1</v>
      </c>
      <c r="J54" s="29"/>
      <c r="K54" s="32">
        <f t="shared" si="0"/>
        <v>0.15</v>
      </c>
      <c r="L54" s="33">
        <f t="shared" si="4"/>
        <v>0.15</v>
      </c>
      <c r="M54" s="32">
        <v>0.75</v>
      </c>
    </row>
    <row r="55" spans="1:13" x14ac:dyDescent="0.25">
      <c r="A55" s="26">
        <f t="shared" si="2"/>
        <v>46</v>
      </c>
      <c r="B55" s="29"/>
      <c r="C55" s="27"/>
      <c r="D55" s="28">
        <v>1619</v>
      </c>
      <c r="E55" s="29"/>
      <c r="F55" s="30">
        <v>0.16</v>
      </c>
      <c r="G55" s="27" t="s">
        <v>773</v>
      </c>
      <c r="H55" s="34">
        <v>1978</v>
      </c>
      <c r="I55" s="35">
        <v>1</v>
      </c>
      <c r="J55" s="29"/>
      <c r="K55" s="32">
        <f t="shared" si="0"/>
        <v>0.16</v>
      </c>
      <c r="L55" s="33">
        <f t="shared" si="4"/>
        <v>0.16</v>
      </c>
      <c r="M55" s="32">
        <v>0.35</v>
      </c>
    </row>
    <row r="56" spans="1:13" x14ac:dyDescent="0.25">
      <c r="A56" s="26">
        <f t="shared" si="2"/>
        <v>47</v>
      </c>
      <c r="B56" s="29"/>
      <c r="C56" s="27"/>
      <c r="D56" s="28">
        <v>1619</v>
      </c>
      <c r="E56" s="29" t="s">
        <v>69</v>
      </c>
      <c r="F56" s="30">
        <v>0.16</v>
      </c>
      <c r="G56" s="27" t="s">
        <v>773</v>
      </c>
      <c r="H56" s="34">
        <v>1978</v>
      </c>
      <c r="I56" s="35">
        <v>1</v>
      </c>
      <c r="J56" s="29" t="s">
        <v>776</v>
      </c>
      <c r="K56" s="32">
        <f t="shared" si="0"/>
        <v>0.16</v>
      </c>
      <c r="L56" s="33">
        <f t="shared" si="4"/>
        <v>0.16</v>
      </c>
      <c r="M56" s="32">
        <v>0.5</v>
      </c>
    </row>
    <row r="57" spans="1:13" s="127" customFormat="1" x14ac:dyDescent="0.25">
      <c r="A57" s="118">
        <f t="shared" si="2"/>
        <v>48</v>
      </c>
      <c r="B57" s="119"/>
      <c r="C57" s="120"/>
      <c r="D57" s="121">
        <v>1622</v>
      </c>
      <c r="E57" s="119"/>
      <c r="F57" s="122">
        <v>0.13</v>
      </c>
      <c r="G57" s="120" t="s">
        <v>777</v>
      </c>
      <c r="H57" s="123">
        <v>1975</v>
      </c>
      <c r="I57" s="124">
        <v>1</v>
      </c>
      <c r="J57" s="119" t="s">
        <v>778</v>
      </c>
      <c r="K57" s="125">
        <f t="shared" si="0"/>
        <v>0.13</v>
      </c>
      <c r="L57" s="126">
        <f t="shared" si="4"/>
        <v>0.13</v>
      </c>
      <c r="M57" s="125">
        <v>0.25</v>
      </c>
    </row>
    <row r="58" spans="1:13" s="127" customFormat="1" x14ac:dyDescent="0.25">
      <c r="A58" s="118">
        <f t="shared" si="2"/>
        <v>49</v>
      </c>
      <c r="B58" s="119"/>
      <c r="C58" s="120"/>
      <c r="D58" s="121">
        <v>1622</v>
      </c>
      <c r="E58" s="119" t="s">
        <v>679</v>
      </c>
      <c r="F58" s="122">
        <v>0.13</v>
      </c>
      <c r="G58" s="120" t="s">
        <v>777</v>
      </c>
      <c r="H58" s="123">
        <v>1981</v>
      </c>
      <c r="I58" s="124">
        <v>1</v>
      </c>
      <c r="J58" s="119" t="s">
        <v>779</v>
      </c>
      <c r="K58" s="125">
        <f t="shared" si="0"/>
        <v>0.13</v>
      </c>
      <c r="L58" s="126">
        <f t="shared" si="4"/>
        <v>0.13</v>
      </c>
      <c r="M58" s="125">
        <v>0.65</v>
      </c>
    </row>
    <row r="59" spans="1:13" x14ac:dyDescent="0.25">
      <c r="A59" s="26">
        <f t="shared" si="2"/>
        <v>50</v>
      </c>
      <c r="B59" s="29"/>
      <c r="C59" s="27"/>
      <c r="D59" s="28">
        <v>1625</v>
      </c>
      <c r="E59" s="29"/>
      <c r="F59" s="30">
        <v>0.13</v>
      </c>
      <c r="G59" s="27" t="s">
        <v>780</v>
      </c>
      <c r="H59" s="34">
        <v>1975</v>
      </c>
      <c r="I59" s="35">
        <v>1</v>
      </c>
      <c r="J59" s="29"/>
      <c r="K59" s="32">
        <f t="shared" si="0"/>
        <v>0.13</v>
      </c>
      <c r="L59" s="33">
        <f t="shared" si="4"/>
        <v>0.13</v>
      </c>
      <c r="M59" s="32">
        <v>0.35</v>
      </c>
    </row>
    <row r="60" spans="1:13" x14ac:dyDescent="0.25">
      <c r="A60" s="26">
        <f t="shared" si="2"/>
        <v>51</v>
      </c>
      <c r="B60" s="29"/>
      <c r="C60" s="27"/>
      <c r="D60" s="83" t="s">
        <v>781</v>
      </c>
      <c r="E60" s="29" t="s">
        <v>69</v>
      </c>
      <c r="F60" s="30">
        <v>0.13</v>
      </c>
      <c r="G60" s="27" t="s">
        <v>706</v>
      </c>
      <c r="H60" s="34">
        <v>1976</v>
      </c>
      <c r="I60" s="35">
        <v>3</v>
      </c>
      <c r="J60" s="29"/>
      <c r="K60" s="32">
        <f t="shared" si="0"/>
        <v>0.39</v>
      </c>
      <c r="L60" s="33">
        <f t="shared" si="4"/>
        <v>0.39</v>
      </c>
      <c r="M60" s="32">
        <v>0.75</v>
      </c>
    </row>
    <row r="61" spans="1:13" x14ac:dyDescent="0.25">
      <c r="A61" s="26">
        <f t="shared" si="2"/>
        <v>52</v>
      </c>
      <c r="B61" s="29"/>
      <c r="C61" s="27"/>
      <c r="D61" s="28">
        <v>1632</v>
      </c>
      <c r="E61" s="29"/>
      <c r="F61" s="30">
        <v>0.13</v>
      </c>
      <c r="G61" s="27" t="s">
        <v>782</v>
      </c>
      <c r="H61" s="34">
        <v>1976</v>
      </c>
      <c r="I61" s="35">
        <v>1</v>
      </c>
      <c r="J61" s="29"/>
      <c r="K61" s="32">
        <f t="shared" si="0"/>
        <v>0.13</v>
      </c>
      <c r="L61" s="33">
        <f t="shared" si="4"/>
        <v>0.13</v>
      </c>
      <c r="M61" s="32">
        <v>0.25</v>
      </c>
    </row>
    <row r="62" spans="1:13" x14ac:dyDescent="0.25">
      <c r="A62" s="26">
        <f>A61+1</f>
        <v>53</v>
      </c>
      <c r="B62" s="29"/>
      <c r="C62" s="27"/>
      <c r="D62" s="28">
        <v>1683</v>
      </c>
      <c r="E62" s="29"/>
      <c r="F62" s="30">
        <v>0.13</v>
      </c>
      <c r="G62" s="27" t="s">
        <v>783</v>
      </c>
      <c r="H62" s="34">
        <v>1976</v>
      </c>
      <c r="I62" s="35">
        <v>1</v>
      </c>
      <c r="J62" s="29"/>
      <c r="K62" s="32">
        <f t="shared" si="0"/>
        <v>0.13</v>
      </c>
      <c r="L62" s="33">
        <f t="shared" si="4"/>
        <v>0.13</v>
      </c>
      <c r="M62" s="32">
        <v>0.25</v>
      </c>
    </row>
    <row r="63" spans="1:13" x14ac:dyDescent="0.25">
      <c r="A63" s="26">
        <f t="shared" si="2"/>
        <v>54</v>
      </c>
      <c r="B63" s="29"/>
      <c r="C63" s="27"/>
      <c r="D63" s="28">
        <f t="shared" ref="D63:D69" si="6">D62+1</f>
        <v>1684</v>
      </c>
      <c r="E63" s="29"/>
      <c r="F63" s="30">
        <v>0.13</v>
      </c>
      <c r="G63" s="27" t="s">
        <v>784</v>
      </c>
      <c r="H63" s="34">
        <v>1976</v>
      </c>
      <c r="I63" s="35">
        <v>1</v>
      </c>
      <c r="J63" s="29"/>
      <c r="K63" s="32">
        <f t="shared" si="0"/>
        <v>0.13</v>
      </c>
      <c r="L63" s="33">
        <f t="shared" si="4"/>
        <v>0.13</v>
      </c>
      <c r="M63" s="32">
        <v>0.25</v>
      </c>
    </row>
    <row r="64" spans="1:13" x14ac:dyDescent="0.25">
      <c r="A64" s="26">
        <f t="shared" si="2"/>
        <v>55</v>
      </c>
      <c r="B64" s="29"/>
      <c r="C64" s="27"/>
      <c r="D64" s="28">
        <f t="shared" si="6"/>
        <v>1685</v>
      </c>
      <c r="E64" s="29"/>
      <c r="F64" s="30">
        <v>0.13</v>
      </c>
      <c r="G64" s="27" t="s">
        <v>785</v>
      </c>
      <c r="H64" s="34">
        <v>1976</v>
      </c>
      <c r="I64" s="35">
        <v>1</v>
      </c>
      <c r="J64" s="29"/>
      <c r="K64" s="32">
        <f t="shared" si="0"/>
        <v>0.13</v>
      </c>
      <c r="L64" s="33">
        <f t="shared" si="4"/>
        <v>0.13</v>
      </c>
      <c r="M64" s="32">
        <v>0.25</v>
      </c>
    </row>
    <row r="65" spans="1:13" x14ac:dyDescent="0.25">
      <c r="A65" s="26">
        <f t="shared" si="2"/>
        <v>56</v>
      </c>
      <c r="B65" s="29"/>
      <c r="C65" s="27"/>
      <c r="D65" s="28">
        <f t="shared" si="6"/>
        <v>1686</v>
      </c>
      <c r="E65" s="29"/>
      <c r="F65" s="30">
        <v>0.65</v>
      </c>
      <c r="G65" s="27" t="s">
        <v>786</v>
      </c>
      <c r="H65" s="34">
        <v>1976</v>
      </c>
      <c r="I65" s="35">
        <v>1</v>
      </c>
      <c r="J65" s="29"/>
      <c r="K65" s="32">
        <f t="shared" si="0"/>
        <v>0.65</v>
      </c>
      <c r="L65" s="33">
        <v>2.5</v>
      </c>
      <c r="M65" s="32">
        <v>3.25</v>
      </c>
    </row>
    <row r="66" spans="1:13" x14ac:dyDescent="0.25">
      <c r="A66" s="26">
        <f t="shared" si="2"/>
        <v>57</v>
      </c>
      <c r="B66" s="29"/>
      <c r="C66" s="27"/>
      <c r="D66" s="28">
        <f t="shared" si="6"/>
        <v>1687</v>
      </c>
      <c r="E66" s="29"/>
      <c r="F66" s="30">
        <v>0.9</v>
      </c>
      <c r="G66" s="27" t="s">
        <v>786</v>
      </c>
      <c r="H66" s="34">
        <v>1976</v>
      </c>
      <c r="I66" s="35">
        <v>1</v>
      </c>
      <c r="J66" s="29"/>
      <c r="K66" s="32">
        <f t="shared" si="0"/>
        <v>0.9</v>
      </c>
      <c r="L66" s="33">
        <v>2.5</v>
      </c>
      <c r="M66" s="32">
        <v>4.25</v>
      </c>
    </row>
    <row r="67" spans="1:13" x14ac:dyDescent="0.25">
      <c r="A67" s="26">
        <f t="shared" si="2"/>
        <v>58</v>
      </c>
      <c r="B67" s="29"/>
      <c r="C67" s="27"/>
      <c r="D67" s="28">
        <f t="shared" si="6"/>
        <v>1688</v>
      </c>
      <c r="E67" s="29"/>
      <c r="F67" s="30">
        <v>1.2</v>
      </c>
      <c r="G67" s="27" t="s">
        <v>786</v>
      </c>
      <c r="H67" s="34">
        <v>1976</v>
      </c>
      <c r="I67" s="35">
        <v>1</v>
      </c>
      <c r="J67" s="29"/>
      <c r="K67" s="32">
        <f t="shared" si="0"/>
        <v>1.2</v>
      </c>
      <c r="L67" s="33">
        <v>2.5</v>
      </c>
      <c r="M67" s="32">
        <v>5.25</v>
      </c>
    </row>
    <row r="68" spans="1:13" x14ac:dyDescent="0.25">
      <c r="A68" s="26">
        <f t="shared" si="2"/>
        <v>59</v>
      </c>
      <c r="B68" s="29"/>
      <c r="C68" s="27"/>
      <c r="D68" s="28">
        <f t="shared" si="6"/>
        <v>1689</v>
      </c>
      <c r="E68" s="29"/>
      <c r="F68" s="30">
        <v>1.55</v>
      </c>
      <c r="G68" s="27" t="s">
        <v>786</v>
      </c>
      <c r="H68" s="34">
        <v>1976</v>
      </c>
      <c r="I68" s="35">
        <v>1</v>
      </c>
      <c r="J68" s="27"/>
      <c r="K68" s="32">
        <f t="shared" si="0"/>
        <v>1.55</v>
      </c>
      <c r="L68" s="33">
        <v>2.5</v>
      </c>
      <c r="M68" s="32">
        <v>6.25</v>
      </c>
    </row>
    <row r="69" spans="1:13" x14ac:dyDescent="0.25">
      <c r="A69" s="26">
        <f t="shared" si="2"/>
        <v>60</v>
      </c>
      <c r="B69" s="29"/>
      <c r="C69" s="27"/>
      <c r="D69" s="28">
        <f t="shared" si="6"/>
        <v>1690</v>
      </c>
      <c r="E69" s="29"/>
      <c r="F69" s="30">
        <v>0.13</v>
      </c>
      <c r="G69" s="27" t="s">
        <v>421</v>
      </c>
      <c r="H69" s="34">
        <v>1976</v>
      </c>
      <c r="I69" s="35">
        <v>1</v>
      </c>
      <c r="J69" s="27"/>
      <c r="K69" s="32">
        <f t="shared" si="0"/>
        <v>0.13</v>
      </c>
      <c r="L69" s="33">
        <f t="shared" ref="L69:L83" si="7">K69</f>
        <v>0.13</v>
      </c>
      <c r="M69" s="32">
        <v>0.25</v>
      </c>
    </row>
    <row r="70" spans="1:13" x14ac:dyDescent="0.25">
      <c r="A70" s="26">
        <f t="shared" si="2"/>
        <v>61</v>
      </c>
      <c r="B70" s="29"/>
      <c r="C70" s="27"/>
      <c r="D70" s="83" t="s">
        <v>787</v>
      </c>
      <c r="E70" s="29" t="s">
        <v>69</v>
      </c>
      <c r="F70" s="30">
        <v>0.13</v>
      </c>
      <c r="G70" s="27" t="s">
        <v>788</v>
      </c>
      <c r="H70" s="34">
        <v>1976</v>
      </c>
      <c r="I70" s="35">
        <v>4</v>
      </c>
      <c r="J70" s="29"/>
      <c r="K70" s="32">
        <f t="shared" si="0"/>
        <v>0.52</v>
      </c>
      <c r="L70" s="33">
        <f t="shared" si="7"/>
        <v>0.52</v>
      </c>
      <c r="M70" s="32">
        <v>1.25</v>
      </c>
    </row>
    <row r="71" spans="1:13" x14ac:dyDescent="0.25">
      <c r="A71" s="26">
        <f t="shared" si="2"/>
        <v>62</v>
      </c>
      <c r="B71" s="29"/>
      <c r="C71" s="27"/>
      <c r="D71" s="83" t="s">
        <v>789</v>
      </c>
      <c r="E71" s="29" t="s">
        <v>69</v>
      </c>
      <c r="F71" s="30">
        <v>0.13</v>
      </c>
      <c r="G71" s="27" t="s">
        <v>174</v>
      </c>
      <c r="H71" s="34">
        <v>1976</v>
      </c>
      <c r="I71" s="35">
        <v>4</v>
      </c>
      <c r="J71" s="29"/>
      <c r="K71" s="32">
        <f t="shared" si="0"/>
        <v>0.52</v>
      </c>
      <c r="L71" s="33">
        <f t="shared" si="7"/>
        <v>0.52</v>
      </c>
      <c r="M71" s="32">
        <v>1.2</v>
      </c>
    </row>
    <row r="72" spans="1:13" x14ac:dyDescent="0.25">
      <c r="A72" s="26">
        <f t="shared" si="2"/>
        <v>63</v>
      </c>
      <c r="B72" s="27" t="s">
        <v>30</v>
      </c>
      <c r="C72" s="27"/>
      <c r="D72" s="28">
        <v>1699</v>
      </c>
      <c r="E72" s="29"/>
      <c r="F72" s="30">
        <v>0.13</v>
      </c>
      <c r="G72" s="27" t="s">
        <v>790</v>
      </c>
      <c r="H72" s="34">
        <v>1976</v>
      </c>
      <c r="I72" s="35">
        <v>1</v>
      </c>
      <c r="J72" s="29"/>
      <c r="K72" s="32">
        <f t="shared" si="0"/>
        <v>0.13</v>
      </c>
      <c r="L72" s="33">
        <f t="shared" si="7"/>
        <v>0.13</v>
      </c>
      <c r="M72" s="32">
        <v>0.25</v>
      </c>
    </row>
    <row r="73" spans="1:13" x14ac:dyDescent="0.25">
      <c r="A73" s="26">
        <f t="shared" si="2"/>
        <v>64</v>
      </c>
      <c r="B73" s="29"/>
      <c r="C73" s="27"/>
      <c r="D73" s="28">
        <f t="shared" ref="D73:D78" si="8">D72+1</f>
        <v>1700</v>
      </c>
      <c r="E73" s="29"/>
      <c r="F73" s="30">
        <v>0.13</v>
      </c>
      <c r="G73" s="27" t="s">
        <v>791</v>
      </c>
      <c r="H73" s="34">
        <v>1976</v>
      </c>
      <c r="I73" s="35">
        <v>1</v>
      </c>
      <c r="J73" s="27"/>
      <c r="K73" s="32">
        <f t="shared" si="0"/>
        <v>0.13</v>
      </c>
      <c r="L73" s="33">
        <f t="shared" si="7"/>
        <v>0.13</v>
      </c>
      <c r="M73" s="32">
        <v>0.25</v>
      </c>
    </row>
    <row r="74" spans="1:13" x14ac:dyDescent="0.25">
      <c r="A74" s="26">
        <f t="shared" si="2"/>
        <v>65</v>
      </c>
      <c r="B74" s="29"/>
      <c r="C74" s="27"/>
      <c r="D74" s="28">
        <f t="shared" si="8"/>
        <v>1701</v>
      </c>
      <c r="E74" s="29"/>
      <c r="F74" s="30">
        <v>0.13</v>
      </c>
      <c r="G74" s="27" t="s">
        <v>532</v>
      </c>
      <c r="H74" s="34">
        <v>1976</v>
      </c>
      <c r="I74" s="35">
        <v>1</v>
      </c>
      <c r="J74" s="29"/>
      <c r="K74" s="32">
        <f t="shared" ref="K74:K82" si="9">IF(F74*I74&gt;0,F74*I74," ")</f>
        <v>0.13</v>
      </c>
      <c r="L74" s="33">
        <f t="shared" si="7"/>
        <v>0.13</v>
      </c>
      <c r="M74" s="32">
        <v>0.25</v>
      </c>
    </row>
    <row r="75" spans="1:13" x14ac:dyDescent="0.25">
      <c r="A75" s="26">
        <f t="shared" ref="A75:A83" si="10">A74+1</f>
        <v>66</v>
      </c>
      <c r="B75" s="29"/>
      <c r="C75" s="27"/>
      <c r="D75" s="28">
        <f t="shared" si="8"/>
        <v>1702</v>
      </c>
      <c r="E75" s="29"/>
      <c r="F75" s="30">
        <v>0.13</v>
      </c>
      <c r="G75" s="27" t="s">
        <v>532</v>
      </c>
      <c r="H75" s="34">
        <v>1976</v>
      </c>
      <c r="I75" s="35">
        <v>1</v>
      </c>
      <c r="J75" s="29"/>
      <c r="K75" s="32">
        <f t="shared" si="9"/>
        <v>0.13</v>
      </c>
      <c r="L75" s="33">
        <f t="shared" si="7"/>
        <v>0.13</v>
      </c>
      <c r="M75" s="32">
        <v>0.25</v>
      </c>
    </row>
    <row r="76" spans="1:13" x14ac:dyDescent="0.25">
      <c r="A76" s="26">
        <f t="shared" si="10"/>
        <v>67</v>
      </c>
      <c r="B76" s="29"/>
      <c r="C76" s="27"/>
      <c r="D76" s="28">
        <f t="shared" si="8"/>
        <v>1703</v>
      </c>
      <c r="E76" s="29"/>
      <c r="F76" s="30">
        <v>0.13</v>
      </c>
      <c r="G76" s="27" t="s">
        <v>532</v>
      </c>
      <c r="H76" s="34">
        <v>1976</v>
      </c>
      <c r="I76" s="35">
        <v>1</v>
      </c>
      <c r="J76" s="29"/>
      <c r="K76" s="32">
        <f t="shared" si="9"/>
        <v>0.13</v>
      </c>
      <c r="L76" s="33">
        <f t="shared" si="7"/>
        <v>0.13</v>
      </c>
      <c r="M76" s="32">
        <v>0.25</v>
      </c>
    </row>
    <row r="77" spans="1:13" x14ac:dyDescent="0.25">
      <c r="A77" s="26">
        <f t="shared" si="10"/>
        <v>68</v>
      </c>
      <c r="B77" s="29"/>
      <c r="C77" s="27"/>
      <c r="D77" s="28">
        <f t="shared" si="8"/>
        <v>1704</v>
      </c>
      <c r="E77" s="29"/>
      <c r="F77" s="30">
        <v>0.13</v>
      </c>
      <c r="G77" s="27" t="s">
        <v>792</v>
      </c>
      <c r="H77" s="34">
        <v>1977</v>
      </c>
      <c r="I77" s="35">
        <v>1</v>
      </c>
      <c r="J77" s="29"/>
      <c r="K77" s="32">
        <f t="shared" si="9"/>
        <v>0.13</v>
      </c>
      <c r="L77" s="33">
        <f t="shared" si="7"/>
        <v>0.13</v>
      </c>
      <c r="M77" s="32">
        <v>0.25</v>
      </c>
    </row>
    <row r="78" spans="1:13" x14ac:dyDescent="0.25">
      <c r="A78" s="26">
        <f t="shared" si="10"/>
        <v>69</v>
      </c>
      <c r="B78" s="29"/>
      <c r="C78" s="27"/>
      <c r="D78" s="28">
        <f t="shared" si="8"/>
        <v>1705</v>
      </c>
      <c r="E78" s="29"/>
      <c r="F78" s="30">
        <v>0.13</v>
      </c>
      <c r="G78" s="27" t="s">
        <v>793</v>
      </c>
      <c r="H78" s="34">
        <v>1977</v>
      </c>
      <c r="I78" s="35">
        <v>1</v>
      </c>
      <c r="J78" s="29"/>
      <c r="K78" s="32">
        <f t="shared" si="9"/>
        <v>0.13</v>
      </c>
      <c r="L78" s="33">
        <f t="shared" si="7"/>
        <v>0.13</v>
      </c>
      <c r="M78" s="32">
        <v>0.25</v>
      </c>
    </row>
    <row r="79" spans="1:13" x14ac:dyDescent="0.25">
      <c r="A79" s="26">
        <f t="shared" si="10"/>
        <v>70</v>
      </c>
      <c r="B79" s="29"/>
      <c r="C79" s="27"/>
      <c r="D79" s="83" t="s">
        <v>794</v>
      </c>
      <c r="E79" s="29" t="s">
        <v>69</v>
      </c>
      <c r="F79" s="30">
        <v>0.13</v>
      </c>
      <c r="G79" s="27" t="s">
        <v>795</v>
      </c>
      <c r="H79" s="34">
        <v>1977</v>
      </c>
      <c r="I79" s="35">
        <v>4</v>
      </c>
      <c r="J79" s="29"/>
      <c r="K79" s="32">
        <f t="shared" si="9"/>
        <v>0.52</v>
      </c>
      <c r="L79" s="33">
        <f t="shared" si="7"/>
        <v>0.52</v>
      </c>
      <c r="M79" s="32">
        <v>1</v>
      </c>
    </row>
    <row r="80" spans="1:13" x14ac:dyDescent="0.25">
      <c r="A80" s="26">
        <f t="shared" si="10"/>
        <v>71</v>
      </c>
      <c r="B80" s="29"/>
      <c r="C80" s="27"/>
      <c r="D80" s="28">
        <v>1710</v>
      </c>
      <c r="E80" s="29"/>
      <c r="F80" s="30">
        <v>0.13</v>
      </c>
      <c r="G80" s="27" t="s">
        <v>796</v>
      </c>
      <c r="H80" s="34">
        <v>1977</v>
      </c>
      <c r="I80" s="35">
        <v>1</v>
      </c>
      <c r="J80" s="29"/>
      <c r="K80" s="32">
        <f t="shared" si="9"/>
        <v>0.13</v>
      </c>
      <c r="L80" s="33">
        <f t="shared" si="7"/>
        <v>0.13</v>
      </c>
      <c r="M80" s="32">
        <v>0.25</v>
      </c>
    </row>
    <row r="81" spans="1:13" x14ac:dyDescent="0.25">
      <c r="A81" s="26">
        <f t="shared" si="10"/>
        <v>72</v>
      </c>
      <c r="B81" s="29"/>
      <c r="C81" s="27"/>
      <c r="D81" s="28">
        <v>1711</v>
      </c>
      <c r="E81" s="29"/>
      <c r="F81" s="30">
        <v>0.13</v>
      </c>
      <c r="G81" s="27" t="s">
        <v>335</v>
      </c>
      <c r="H81" s="34">
        <v>1977</v>
      </c>
      <c r="I81" s="35">
        <v>1</v>
      </c>
      <c r="J81" s="27" t="s">
        <v>779</v>
      </c>
      <c r="K81" s="32">
        <f t="shared" si="9"/>
        <v>0.13</v>
      </c>
      <c r="L81" s="33">
        <f t="shared" si="7"/>
        <v>0.13</v>
      </c>
      <c r="M81" s="32">
        <v>0.25</v>
      </c>
    </row>
    <row r="82" spans="1:13" x14ac:dyDescent="0.25">
      <c r="A82" s="26">
        <f t="shared" si="10"/>
        <v>73</v>
      </c>
      <c r="B82" s="29"/>
      <c r="C82" s="27"/>
      <c r="D82" s="28">
        <v>1711</v>
      </c>
      <c r="E82" s="29" t="s">
        <v>679</v>
      </c>
      <c r="F82" s="30">
        <v>0.13</v>
      </c>
      <c r="G82" s="27" t="s">
        <v>335</v>
      </c>
      <c r="H82" s="34">
        <v>1977</v>
      </c>
      <c r="I82" s="35">
        <v>1</v>
      </c>
      <c r="J82" s="29" t="s">
        <v>766</v>
      </c>
      <c r="K82" s="32">
        <f t="shared" si="9"/>
        <v>0.13</v>
      </c>
      <c r="L82" s="33">
        <f t="shared" si="7"/>
        <v>0.13</v>
      </c>
      <c r="M82" s="32">
        <v>0.6</v>
      </c>
    </row>
    <row r="83" spans="1:13" ht="16.5" thickBot="1" x14ac:dyDescent="0.3">
      <c r="A83" s="26">
        <f t="shared" si="10"/>
        <v>74</v>
      </c>
      <c r="B83" s="29"/>
      <c r="C83" s="27"/>
      <c r="D83" s="83" t="s">
        <v>797</v>
      </c>
      <c r="E83" s="29" t="s">
        <v>69</v>
      </c>
      <c r="F83" s="30">
        <v>0.13</v>
      </c>
      <c r="G83" s="27" t="s">
        <v>798</v>
      </c>
      <c r="H83" s="34">
        <v>1977</v>
      </c>
      <c r="I83" s="35">
        <v>4</v>
      </c>
      <c r="J83" s="29"/>
      <c r="K83" s="32">
        <f>IF(F83*I83&gt;0,F83*I83," ")</f>
        <v>0.52</v>
      </c>
      <c r="L83" s="33">
        <f t="shared" si="7"/>
        <v>0.52</v>
      </c>
      <c r="M83" s="32">
        <v>1</v>
      </c>
    </row>
    <row r="84" spans="1:13" ht="16.5" thickTop="1" x14ac:dyDescent="0.25">
      <c r="A84" s="37"/>
      <c r="B84" s="38"/>
      <c r="C84" s="38"/>
      <c r="D84" s="39"/>
      <c r="E84" s="38"/>
      <c r="F84" s="40"/>
      <c r="G84" s="38"/>
      <c r="H84" s="38"/>
      <c r="I84" s="41"/>
      <c r="J84" s="42"/>
      <c r="K84" s="43"/>
      <c r="L84" s="44"/>
      <c r="M84" s="45"/>
    </row>
    <row r="85" spans="1:13" ht="16.5" thickBot="1" x14ac:dyDescent="0.3">
      <c r="A85" s="46"/>
      <c r="B85" s="47" t="s">
        <v>36</v>
      </c>
      <c r="C85" s="48"/>
      <c r="D85" s="49"/>
      <c r="E85" s="48"/>
      <c r="F85" s="50"/>
      <c r="G85" s="48"/>
      <c r="H85" s="48"/>
      <c r="I85" s="51"/>
      <c r="J85" s="52" t="s">
        <v>2</v>
      </c>
      <c r="K85" s="53"/>
      <c r="L85" s="53"/>
      <c r="M85" s="54"/>
    </row>
    <row r="86" spans="1:13" ht="16.5" thickTop="1" x14ac:dyDescent="0.25">
      <c r="A86" s="46"/>
      <c r="B86" s="55" t="s">
        <v>37</v>
      </c>
      <c r="C86" s="48"/>
      <c r="D86" s="49"/>
      <c r="E86" s="56"/>
      <c r="F86" s="57"/>
      <c r="G86" s="56"/>
      <c r="H86" s="56"/>
      <c r="I86" s="51"/>
      <c r="J86" s="58"/>
      <c r="K86" s="59"/>
      <c r="L86" s="59"/>
      <c r="M86" s="60"/>
    </row>
    <row r="87" spans="1:13" x14ac:dyDescent="0.25">
      <c r="A87" s="46"/>
      <c r="B87" s="47" t="s">
        <v>38</v>
      </c>
      <c r="C87" s="48"/>
      <c r="D87" s="49"/>
      <c r="E87" s="56"/>
      <c r="F87" s="57"/>
      <c r="G87" s="56"/>
      <c r="H87" s="56"/>
      <c r="I87" s="51"/>
      <c r="J87" s="61" t="s">
        <v>39</v>
      </c>
      <c r="K87" s="62"/>
      <c r="L87" s="63"/>
      <c r="M87" s="64">
        <f>SUM(K10:K83)</f>
        <v>23.650999999999993</v>
      </c>
    </row>
    <row r="88" spans="1:13" x14ac:dyDescent="0.25">
      <c r="A88" s="46"/>
      <c r="B88" s="48"/>
      <c r="C88" s="48"/>
      <c r="D88" s="49"/>
      <c r="E88" s="56"/>
      <c r="F88" s="57"/>
      <c r="G88" s="56"/>
      <c r="H88" s="56"/>
      <c r="I88" s="51"/>
      <c r="J88" s="61" t="s">
        <v>40</v>
      </c>
      <c r="K88" s="62"/>
      <c r="L88" s="63"/>
      <c r="M88" s="64">
        <f>SUM(L10:L83)</f>
        <v>56.721000000000053</v>
      </c>
    </row>
    <row r="89" spans="1:13" x14ac:dyDescent="0.25">
      <c r="A89" s="46"/>
      <c r="B89" s="48"/>
      <c r="C89" s="48"/>
      <c r="D89" s="49"/>
      <c r="E89" s="48"/>
      <c r="F89" s="50"/>
      <c r="G89" s="48"/>
      <c r="H89" s="48"/>
      <c r="I89" s="51"/>
      <c r="J89" s="61" t="s">
        <v>41</v>
      </c>
      <c r="K89" s="62"/>
      <c r="L89" s="63"/>
      <c r="M89" s="64">
        <f>SUM(M10:M83)</f>
        <v>86.95</v>
      </c>
    </row>
    <row r="90" spans="1:13" ht="16.5" thickBot="1" x14ac:dyDescent="0.3">
      <c r="A90" s="65"/>
      <c r="B90" s="66"/>
      <c r="C90" s="66"/>
      <c r="D90" s="67"/>
      <c r="E90" s="66"/>
      <c r="F90" s="68"/>
      <c r="G90" s="66"/>
      <c r="H90" s="66"/>
      <c r="I90" s="69"/>
      <c r="J90" s="70" t="s">
        <v>42</v>
      </c>
      <c r="K90" s="71"/>
      <c r="L90" s="71"/>
      <c r="M90" s="72">
        <f>SUM(I10:I83)</f>
        <v>99</v>
      </c>
    </row>
    <row r="91" spans="1:13" ht="16.5" thickTop="1" x14ac:dyDescent="0.25">
      <c r="A91" s="73"/>
      <c r="B91" s="74" t="s">
        <v>1584</v>
      </c>
      <c r="C91" s="75"/>
      <c r="D91" s="75"/>
      <c r="E91" s="75"/>
      <c r="F91" s="76"/>
      <c r="G91" s="75"/>
      <c r="H91" s="75"/>
      <c r="I91" s="75"/>
      <c r="J91" s="75"/>
      <c r="K91" s="76"/>
      <c r="L91" s="76"/>
      <c r="M91" s="77"/>
    </row>
  </sheetData>
  <printOptions gridLinesSet="0"/>
  <pageMargins left="0.75" right="0.25" top="0.75" bottom="0.55000000000000004" header="0.5" footer="0.5"/>
  <pageSetup scale="48" orientation="portrait" horizontalDpi="300" verticalDpi="300" r:id="rId1"/>
  <headerFooter alignWithMargins="0">
    <oddHeader>&amp;L&amp;D</oddHeader>
    <oddFooter>&amp;LREGISS21.XLS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91"/>
  <sheetViews>
    <sheetView showGridLines="0" zoomScale="80" zoomScaleNormal="8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52.42578125" style="11" customWidth="1"/>
    <col min="11" max="12" width="10" style="11" customWidth="1"/>
    <col min="13" max="13" width="13.85546875" style="11" customWidth="1"/>
    <col min="14" max="14" width="2.28515625" style="11" customWidth="1"/>
    <col min="15" max="16384" width="12.5703125" style="11"/>
  </cols>
  <sheetData>
    <row r="1" spans="1:14" x14ac:dyDescent="0.25">
      <c r="L1" s="12" t="s">
        <v>15</v>
      </c>
    </row>
    <row r="3" spans="1:14" ht="30.75" x14ac:dyDescent="0.45">
      <c r="A3" s="13" t="s">
        <v>0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</row>
    <row r="4" spans="1:14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</row>
    <row r="5" spans="1:14" ht="30.75" x14ac:dyDescent="0.45">
      <c r="A5" s="13" t="s">
        <v>16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</row>
    <row r="6" spans="1:14" x14ac:dyDescent="0.25">
      <c r="L6" s="12" t="s">
        <v>3</v>
      </c>
    </row>
    <row r="8" spans="1:14" x14ac:dyDescent="0.25">
      <c r="A8" s="15" t="s">
        <v>17</v>
      </c>
      <c r="B8" s="16"/>
      <c r="C8" s="17" t="s">
        <v>18</v>
      </c>
      <c r="D8" s="18"/>
      <c r="E8" s="19"/>
      <c r="F8" s="20" t="s">
        <v>19</v>
      </c>
      <c r="G8" s="20" t="s">
        <v>20</v>
      </c>
      <c r="H8" s="20" t="s">
        <v>21</v>
      </c>
      <c r="I8" s="20" t="s">
        <v>22</v>
      </c>
      <c r="J8" s="20" t="s">
        <v>23</v>
      </c>
      <c r="K8" s="20" t="s">
        <v>5</v>
      </c>
      <c r="L8" s="20" t="s">
        <v>24</v>
      </c>
      <c r="M8" s="20" t="s">
        <v>25</v>
      </c>
    </row>
    <row r="9" spans="1:14" ht="16.5" thickBot="1" x14ac:dyDescent="0.3">
      <c r="A9" s="21"/>
      <c r="B9" s="22"/>
      <c r="C9" s="23" t="s">
        <v>26</v>
      </c>
      <c r="D9" s="23" t="s">
        <v>27</v>
      </c>
      <c r="E9" s="24" t="s">
        <v>28</v>
      </c>
      <c r="F9" s="22"/>
      <c r="G9" s="22"/>
      <c r="H9" s="24" t="s">
        <v>29</v>
      </c>
      <c r="I9" s="25" t="s">
        <v>30</v>
      </c>
      <c r="J9" s="22"/>
      <c r="K9" s="24" t="s">
        <v>10</v>
      </c>
      <c r="L9" s="24" t="s">
        <v>11</v>
      </c>
      <c r="M9" s="24" t="s">
        <v>10</v>
      </c>
    </row>
    <row r="10" spans="1:14" ht="16.5" thickTop="1" x14ac:dyDescent="0.25">
      <c r="A10" s="26">
        <v>1</v>
      </c>
      <c r="B10" s="27" t="s">
        <v>30</v>
      </c>
      <c r="C10" s="27"/>
      <c r="D10" s="28">
        <v>1716</v>
      </c>
      <c r="E10" s="29"/>
      <c r="F10" s="30">
        <v>0.13</v>
      </c>
      <c r="G10" s="27" t="s">
        <v>799</v>
      </c>
      <c r="H10" s="34">
        <v>1977</v>
      </c>
      <c r="I10" s="31">
        <v>1</v>
      </c>
      <c r="J10" s="29"/>
      <c r="K10" s="32">
        <f t="shared" ref="K10:K73" si="0">IF(F10*I10&gt;0,F10*I10," ")</f>
        <v>0.13</v>
      </c>
      <c r="L10" s="33">
        <f t="shared" ref="L10:L73" si="1">K10</f>
        <v>0.13</v>
      </c>
      <c r="M10" s="33">
        <v>0.25</v>
      </c>
    </row>
    <row r="11" spans="1:14" x14ac:dyDescent="0.25">
      <c r="A11" s="26">
        <f t="shared" ref="A11:A74" si="2">A10+1</f>
        <v>2</v>
      </c>
      <c r="B11" s="29"/>
      <c r="C11" s="27"/>
      <c r="D11" s="83" t="s">
        <v>800</v>
      </c>
      <c r="E11" s="29" t="s">
        <v>69</v>
      </c>
      <c r="F11" s="30">
        <v>0.13</v>
      </c>
      <c r="G11" s="84" t="s">
        <v>801</v>
      </c>
      <c r="H11" s="34">
        <v>1977</v>
      </c>
      <c r="I11" s="35">
        <v>4</v>
      </c>
      <c r="J11" s="29"/>
      <c r="K11" s="32">
        <f t="shared" si="0"/>
        <v>0.52</v>
      </c>
      <c r="L11" s="33">
        <f t="shared" si="1"/>
        <v>0.52</v>
      </c>
      <c r="M11" s="32">
        <v>1</v>
      </c>
    </row>
    <row r="12" spans="1:14" x14ac:dyDescent="0.25">
      <c r="A12" s="26">
        <f t="shared" si="2"/>
        <v>3</v>
      </c>
      <c r="B12" s="29"/>
      <c r="C12" s="27"/>
      <c r="D12" s="28">
        <v>1721</v>
      </c>
      <c r="E12" s="29"/>
      <c r="F12" s="30">
        <v>0.13</v>
      </c>
      <c r="G12" s="27" t="s">
        <v>802</v>
      </c>
      <c r="H12" s="34">
        <v>1977</v>
      </c>
      <c r="I12" s="35">
        <v>1</v>
      </c>
      <c r="J12" s="29"/>
      <c r="K12" s="32">
        <f t="shared" si="0"/>
        <v>0.13</v>
      </c>
      <c r="L12" s="33">
        <f t="shared" si="1"/>
        <v>0.13</v>
      </c>
      <c r="M12" s="32">
        <v>0.25</v>
      </c>
    </row>
    <row r="13" spans="1:14" x14ac:dyDescent="0.25">
      <c r="A13" s="26">
        <f t="shared" si="2"/>
        <v>4</v>
      </c>
      <c r="B13" s="29"/>
      <c r="C13" s="27"/>
      <c r="D13" s="28">
        <f t="shared" ref="D13:D27" si="3">D12+1</f>
        <v>1722</v>
      </c>
      <c r="E13" s="29"/>
      <c r="F13" s="30">
        <v>0.13</v>
      </c>
      <c r="G13" s="27" t="s">
        <v>803</v>
      </c>
      <c r="H13" s="34">
        <v>1977</v>
      </c>
      <c r="I13" s="35">
        <v>1</v>
      </c>
      <c r="J13" s="29"/>
      <c r="K13" s="32">
        <f t="shared" si="0"/>
        <v>0.13</v>
      </c>
      <c r="L13" s="33">
        <f t="shared" si="1"/>
        <v>0.13</v>
      </c>
      <c r="M13" s="32">
        <v>0.25</v>
      </c>
    </row>
    <row r="14" spans="1:14" x14ac:dyDescent="0.25">
      <c r="A14" s="26">
        <f t="shared" si="2"/>
        <v>5</v>
      </c>
      <c r="B14" s="29"/>
      <c r="C14" s="27"/>
      <c r="D14" s="83" t="s">
        <v>804</v>
      </c>
      <c r="E14" s="29" t="s">
        <v>69</v>
      </c>
      <c r="F14" s="30">
        <v>0.13</v>
      </c>
      <c r="G14" s="27" t="s">
        <v>805</v>
      </c>
      <c r="H14" s="34">
        <v>1977</v>
      </c>
      <c r="I14" s="35">
        <v>2</v>
      </c>
      <c r="J14" s="29"/>
      <c r="K14" s="32">
        <f t="shared" si="0"/>
        <v>0.26</v>
      </c>
      <c r="L14" s="33">
        <f t="shared" si="1"/>
        <v>0.26</v>
      </c>
      <c r="M14" s="32">
        <v>0.5</v>
      </c>
    </row>
    <row r="15" spans="1:14" x14ac:dyDescent="0.25">
      <c r="A15" s="26">
        <f t="shared" si="2"/>
        <v>6</v>
      </c>
      <c r="B15" s="29"/>
      <c r="C15" s="27"/>
      <c r="D15" s="28">
        <v>1725</v>
      </c>
      <c r="E15" s="29"/>
      <c r="F15" s="30">
        <v>0.13</v>
      </c>
      <c r="G15" s="27" t="s">
        <v>806</v>
      </c>
      <c r="H15" s="34">
        <v>1977</v>
      </c>
      <c r="I15" s="35">
        <v>1</v>
      </c>
      <c r="J15" s="29"/>
      <c r="K15" s="32">
        <f t="shared" si="0"/>
        <v>0.13</v>
      </c>
      <c r="L15" s="33">
        <f t="shared" si="1"/>
        <v>0.13</v>
      </c>
      <c r="M15" s="32">
        <v>0.25</v>
      </c>
    </row>
    <row r="16" spans="1:14" x14ac:dyDescent="0.25">
      <c r="A16" s="26">
        <f t="shared" si="2"/>
        <v>7</v>
      </c>
      <c r="B16" s="29"/>
      <c r="C16" s="27"/>
      <c r="D16" s="28">
        <f t="shared" si="3"/>
        <v>1726</v>
      </c>
      <c r="E16" s="29"/>
      <c r="F16" s="30">
        <v>0.13</v>
      </c>
      <c r="G16" s="27" t="s">
        <v>807</v>
      </c>
      <c r="H16" s="34">
        <v>1977</v>
      </c>
      <c r="I16" s="35">
        <v>1</v>
      </c>
      <c r="J16" s="29"/>
      <c r="K16" s="32">
        <f t="shared" si="0"/>
        <v>0.13</v>
      </c>
      <c r="L16" s="33">
        <f t="shared" si="1"/>
        <v>0.13</v>
      </c>
      <c r="M16" s="32">
        <v>0.25</v>
      </c>
    </row>
    <row r="17" spans="1:13" x14ac:dyDescent="0.25">
      <c r="A17" s="26">
        <f t="shared" si="2"/>
        <v>8</v>
      </c>
      <c r="B17" s="29"/>
      <c r="C17" s="27"/>
      <c r="D17" s="28">
        <f t="shared" si="3"/>
        <v>1727</v>
      </c>
      <c r="E17" s="29"/>
      <c r="F17" s="30">
        <v>0.13</v>
      </c>
      <c r="G17" s="27" t="s">
        <v>808</v>
      </c>
      <c r="H17" s="34">
        <v>1977</v>
      </c>
      <c r="I17" s="35">
        <v>1</v>
      </c>
      <c r="J17" s="29"/>
      <c r="K17" s="32">
        <f t="shared" si="0"/>
        <v>0.13</v>
      </c>
      <c r="L17" s="33">
        <f t="shared" si="1"/>
        <v>0.13</v>
      </c>
      <c r="M17" s="32">
        <v>0.25</v>
      </c>
    </row>
    <row r="18" spans="1:13" x14ac:dyDescent="0.25">
      <c r="A18" s="26">
        <f t="shared" si="2"/>
        <v>9</v>
      </c>
      <c r="B18" s="29"/>
      <c r="C18" s="27"/>
      <c r="D18" s="28">
        <f t="shared" si="3"/>
        <v>1728</v>
      </c>
      <c r="E18" s="29"/>
      <c r="F18" s="30">
        <v>0.13</v>
      </c>
      <c r="G18" s="27" t="s">
        <v>809</v>
      </c>
      <c r="H18" s="34">
        <v>1977</v>
      </c>
      <c r="I18" s="35">
        <v>1</v>
      </c>
      <c r="J18" s="29"/>
      <c r="K18" s="32">
        <f t="shared" si="0"/>
        <v>0.13</v>
      </c>
      <c r="L18" s="33">
        <f t="shared" si="1"/>
        <v>0.13</v>
      </c>
      <c r="M18" s="32">
        <v>0.25</v>
      </c>
    </row>
    <row r="19" spans="1:13" x14ac:dyDescent="0.25">
      <c r="A19" s="26">
        <f t="shared" si="2"/>
        <v>10</v>
      </c>
      <c r="B19" s="29"/>
      <c r="C19" s="27"/>
      <c r="D19" s="28">
        <f t="shared" si="3"/>
        <v>1729</v>
      </c>
      <c r="E19" s="29"/>
      <c r="F19" s="30">
        <v>0.13</v>
      </c>
      <c r="G19" s="27" t="s">
        <v>532</v>
      </c>
      <c r="H19" s="34">
        <v>1977</v>
      </c>
      <c r="I19" s="35">
        <v>1</v>
      </c>
      <c r="J19" s="29"/>
      <c r="K19" s="32">
        <f t="shared" si="0"/>
        <v>0.13</v>
      </c>
      <c r="L19" s="33">
        <f t="shared" si="1"/>
        <v>0.13</v>
      </c>
      <c r="M19" s="32">
        <v>0.25</v>
      </c>
    </row>
    <row r="20" spans="1:13" x14ac:dyDescent="0.25">
      <c r="A20" s="26">
        <f t="shared" si="2"/>
        <v>11</v>
      </c>
      <c r="B20" s="29"/>
      <c r="C20" s="27"/>
      <c r="D20" s="28">
        <f t="shared" si="3"/>
        <v>1730</v>
      </c>
      <c r="E20" s="29"/>
      <c r="F20" s="30">
        <v>0.13</v>
      </c>
      <c r="G20" s="27" t="s">
        <v>532</v>
      </c>
      <c r="H20" s="34">
        <v>1977</v>
      </c>
      <c r="I20" s="35">
        <v>1</v>
      </c>
      <c r="J20" s="29"/>
      <c r="K20" s="32">
        <f t="shared" si="0"/>
        <v>0.13</v>
      </c>
      <c r="L20" s="33">
        <f t="shared" si="1"/>
        <v>0.13</v>
      </c>
      <c r="M20" s="32">
        <v>0.25</v>
      </c>
    </row>
    <row r="21" spans="1:13" x14ac:dyDescent="0.25">
      <c r="A21" s="26">
        <f t="shared" si="2"/>
        <v>12</v>
      </c>
      <c r="B21" s="29"/>
      <c r="C21" s="27"/>
      <c r="D21" s="28">
        <f t="shared" si="3"/>
        <v>1731</v>
      </c>
      <c r="E21" s="29"/>
      <c r="F21" s="30">
        <v>0.13</v>
      </c>
      <c r="G21" s="27" t="s">
        <v>810</v>
      </c>
      <c r="H21" s="34">
        <v>1978</v>
      </c>
      <c r="I21" s="35">
        <v>1</v>
      </c>
      <c r="J21" s="29"/>
      <c r="K21" s="32">
        <f t="shared" si="0"/>
        <v>0.13</v>
      </c>
      <c r="L21" s="33">
        <f t="shared" si="1"/>
        <v>0.13</v>
      </c>
      <c r="M21" s="32">
        <v>0.25</v>
      </c>
    </row>
    <row r="22" spans="1:13" x14ac:dyDescent="0.25">
      <c r="A22" s="26">
        <f t="shared" si="2"/>
        <v>13</v>
      </c>
      <c r="B22" s="29"/>
      <c r="C22" s="27"/>
      <c r="D22" s="83" t="s">
        <v>811</v>
      </c>
      <c r="E22" s="29" t="s">
        <v>69</v>
      </c>
      <c r="F22" s="30">
        <v>0.13</v>
      </c>
      <c r="G22" s="27" t="s">
        <v>812</v>
      </c>
      <c r="H22" s="34">
        <v>1978</v>
      </c>
      <c r="I22" s="35">
        <v>2</v>
      </c>
      <c r="J22" s="29"/>
      <c r="K22" s="32">
        <f t="shared" si="0"/>
        <v>0.26</v>
      </c>
      <c r="L22" s="33">
        <f t="shared" si="1"/>
        <v>0.26</v>
      </c>
      <c r="M22" s="32">
        <v>0.5</v>
      </c>
    </row>
    <row r="23" spans="1:13" x14ac:dyDescent="0.25">
      <c r="A23" s="26">
        <f t="shared" si="2"/>
        <v>14</v>
      </c>
      <c r="B23" s="29"/>
      <c r="C23" s="27"/>
      <c r="D23" s="28">
        <v>1734</v>
      </c>
      <c r="E23" s="29"/>
      <c r="F23" s="30">
        <v>0.13</v>
      </c>
      <c r="G23" s="27" t="s">
        <v>813</v>
      </c>
      <c r="H23" s="34">
        <v>1978</v>
      </c>
      <c r="I23" s="35">
        <v>1</v>
      </c>
      <c r="J23" s="29"/>
      <c r="K23" s="32">
        <f t="shared" si="0"/>
        <v>0.13</v>
      </c>
      <c r="L23" s="33">
        <f t="shared" si="1"/>
        <v>0.13</v>
      </c>
      <c r="M23" s="32">
        <v>0.25</v>
      </c>
    </row>
    <row r="24" spans="1:13" x14ac:dyDescent="0.25">
      <c r="A24" s="26">
        <f t="shared" si="2"/>
        <v>15</v>
      </c>
      <c r="B24" s="29"/>
      <c r="C24" s="27"/>
      <c r="D24" s="28">
        <f t="shared" si="3"/>
        <v>1735</v>
      </c>
      <c r="E24" s="29"/>
      <c r="F24" s="30">
        <v>0.15</v>
      </c>
      <c r="G24" s="27" t="s">
        <v>814</v>
      </c>
      <c r="H24" s="34">
        <v>1978</v>
      </c>
      <c r="I24" s="35">
        <v>1</v>
      </c>
      <c r="J24" s="29" t="s">
        <v>779</v>
      </c>
      <c r="K24" s="32">
        <f t="shared" si="0"/>
        <v>0.15</v>
      </c>
      <c r="L24" s="33">
        <f t="shared" si="1"/>
        <v>0.15</v>
      </c>
      <c r="M24" s="32">
        <v>0.25</v>
      </c>
    </row>
    <row r="25" spans="1:13" x14ac:dyDescent="0.25">
      <c r="A25" s="26">
        <f t="shared" si="2"/>
        <v>16</v>
      </c>
      <c r="B25" s="29"/>
      <c r="C25" s="27"/>
      <c r="D25" s="28">
        <v>1735</v>
      </c>
      <c r="E25" s="29" t="s">
        <v>679</v>
      </c>
      <c r="F25" s="30">
        <v>0.15</v>
      </c>
      <c r="G25" s="27" t="s">
        <v>814</v>
      </c>
      <c r="H25" s="34">
        <v>1978</v>
      </c>
      <c r="I25" s="35">
        <v>1</v>
      </c>
      <c r="J25" s="29" t="s">
        <v>766</v>
      </c>
      <c r="K25" s="32">
        <f t="shared" si="0"/>
        <v>0.15</v>
      </c>
      <c r="L25" s="33">
        <f t="shared" si="1"/>
        <v>0.15</v>
      </c>
      <c r="M25" s="32">
        <v>0.35</v>
      </c>
    </row>
    <row r="26" spans="1:13" x14ac:dyDescent="0.25">
      <c r="A26" s="26">
        <f t="shared" si="2"/>
        <v>17</v>
      </c>
      <c r="B26" s="29"/>
      <c r="C26" s="27"/>
      <c r="D26" s="28">
        <v>1743</v>
      </c>
      <c r="E26" s="29"/>
      <c r="F26" s="30">
        <v>0.13</v>
      </c>
      <c r="G26" s="80" t="s">
        <v>815</v>
      </c>
      <c r="H26" s="34">
        <v>1978</v>
      </c>
      <c r="I26" s="35">
        <v>1</v>
      </c>
      <c r="J26" s="29"/>
      <c r="K26" s="32">
        <f t="shared" si="0"/>
        <v>0.13</v>
      </c>
      <c r="L26" s="33">
        <f t="shared" si="1"/>
        <v>0.13</v>
      </c>
      <c r="M26" s="32">
        <v>0.3</v>
      </c>
    </row>
    <row r="27" spans="1:13" x14ac:dyDescent="0.25">
      <c r="A27" s="26">
        <f t="shared" si="2"/>
        <v>18</v>
      </c>
      <c r="B27" s="29"/>
      <c r="C27" s="27"/>
      <c r="D27" s="28">
        <f t="shared" si="3"/>
        <v>1744</v>
      </c>
      <c r="E27" s="29"/>
      <c r="F27" s="30">
        <v>0.13</v>
      </c>
      <c r="G27" s="27" t="s">
        <v>816</v>
      </c>
      <c r="H27" s="34">
        <v>1978</v>
      </c>
      <c r="I27" s="35">
        <v>1</v>
      </c>
      <c r="J27" s="29"/>
      <c r="K27" s="32">
        <f t="shared" si="0"/>
        <v>0.13</v>
      </c>
      <c r="L27" s="33">
        <f t="shared" si="1"/>
        <v>0.13</v>
      </c>
      <c r="M27" s="32">
        <v>0.25</v>
      </c>
    </row>
    <row r="28" spans="1:13" x14ac:dyDescent="0.25">
      <c r="A28" s="26">
        <f t="shared" si="2"/>
        <v>19</v>
      </c>
      <c r="B28" s="29"/>
      <c r="C28" s="27"/>
      <c r="D28" s="83" t="s">
        <v>817</v>
      </c>
      <c r="E28" s="29" t="s">
        <v>69</v>
      </c>
      <c r="F28" s="30">
        <v>0.13</v>
      </c>
      <c r="G28" s="27" t="s">
        <v>818</v>
      </c>
      <c r="H28" s="34">
        <v>1978</v>
      </c>
      <c r="I28" s="35">
        <v>4</v>
      </c>
      <c r="J28" s="29"/>
      <c r="K28" s="32">
        <f t="shared" si="0"/>
        <v>0.52</v>
      </c>
      <c r="L28" s="33">
        <f t="shared" si="1"/>
        <v>0.52</v>
      </c>
      <c r="M28" s="32">
        <v>1</v>
      </c>
    </row>
    <row r="29" spans="1:13" x14ac:dyDescent="0.25">
      <c r="A29" s="26">
        <f t="shared" si="2"/>
        <v>20</v>
      </c>
      <c r="B29" s="29"/>
      <c r="C29" s="27"/>
      <c r="D29" s="83" t="s">
        <v>819</v>
      </c>
      <c r="E29" s="29" t="s">
        <v>69</v>
      </c>
      <c r="F29" s="30">
        <v>0.13</v>
      </c>
      <c r="G29" s="27" t="s">
        <v>820</v>
      </c>
      <c r="H29" s="34">
        <v>1978</v>
      </c>
      <c r="I29" s="35">
        <v>4</v>
      </c>
      <c r="J29" s="29"/>
      <c r="K29" s="32">
        <f t="shared" si="0"/>
        <v>0.52</v>
      </c>
      <c r="L29" s="33">
        <f t="shared" si="1"/>
        <v>0.52</v>
      </c>
      <c r="M29" s="32">
        <v>1</v>
      </c>
    </row>
    <row r="30" spans="1:13" x14ac:dyDescent="0.25">
      <c r="A30" s="26">
        <f t="shared" si="2"/>
        <v>21</v>
      </c>
      <c r="B30" s="29"/>
      <c r="C30" s="27"/>
      <c r="D30" s="28">
        <v>1753</v>
      </c>
      <c r="E30" s="29"/>
      <c r="F30" s="30">
        <v>0.13</v>
      </c>
      <c r="G30" s="27" t="s">
        <v>821</v>
      </c>
      <c r="H30" s="34">
        <v>1978</v>
      </c>
      <c r="I30" s="35">
        <v>1</v>
      </c>
      <c r="J30" s="29"/>
      <c r="K30" s="32">
        <f t="shared" si="0"/>
        <v>0.13</v>
      </c>
      <c r="L30" s="33">
        <f t="shared" si="1"/>
        <v>0.13</v>
      </c>
      <c r="M30" s="32">
        <v>0.25</v>
      </c>
    </row>
    <row r="31" spans="1:13" x14ac:dyDescent="0.25">
      <c r="A31" s="26">
        <f t="shared" si="2"/>
        <v>22</v>
      </c>
      <c r="B31" s="29"/>
      <c r="C31" s="27"/>
      <c r="D31" s="28">
        <f>D30+1</f>
        <v>1754</v>
      </c>
      <c r="E31" s="29"/>
      <c r="F31" s="30">
        <v>0.13</v>
      </c>
      <c r="G31" s="27" t="s">
        <v>822</v>
      </c>
      <c r="H31" s="34">
        <v>1978</v>
      </c>
      <c r="I31" s="35">
        <v>1</v>
      </c>
      <c r="J31" s="29"/>
      <c r="K31" s="32">
        <f t="shared" si="0"/>
        <v>0.13</v>
      </c>
      <c r="L31" s="33">
        <f t="shared" si="1"/>
        <v>0.13</v>
      </c>
      <c r="M31" s="32">
        <v>0.25</v>
      </c>
    </row>
    <row r="32" spans="1:13" x14ac:dyDescent="0.25">
      <c r="A32" s="26">
        <f t="shared" si="2"/>
        <v>23</v>
      </c>
      <c r="B32" s="29"/>
      <c r="C32" s="27"/>
      <c r="D32" s="28">
        <f>D31+1</f>
        <v>1755</v>
      </c>
      <c r="E32" s="29"/>
      <c r="F32" s="30">
        <v>0.13</v>
      </c>
      <c r="G32" s="27" t="s">
        <v>823</v>
      </c>
      <c r="H32" s="34">
        <v>1978</v>
      </c>
      <c r="I32" s="35">
        <v>1</v>
      </c>
      <c r="J32" s="29"/>
      <c r="K32" s="32">
        <f t="shared" si="0"/>
        <v>0.13</v>
      </c>
      <c r="L32" s="33">
        <f t="shared" si="1"/>
        <v>0.13</v>
      </c>
      <c r="M32" s="32">
        <v>0.25</v>
      </c>
    </row>
    <row r="33" spans="1:13" x14ac:dyDescent="0.25">
      <c r="A33" s="26">
        <f t="shared" si="2"/>
        <v>24</v>
      </c>
      <c r="B33" s="29"/>
      <c r="C33" s="27"/>
      <c r="D33" s="28">
        <f>D32+1</f>
        <v>1756</v>
      </c>
      <c r="E33" s="29"/>
      <c r="F33" s="30">
        <v>0.15</v>
      </c>
      <c r="G33" s="27" t="s">
        <v>824</v>
      </c>
      <c r="H33" s="34">
        <v>1978</v>
      </c>
      <c r="I33" s="35">
        <v>1</v>
      </c>
      <c r="J33" s="29"/>
      <c r="K33" s="32">
        <f t="shared" si="0"/>
        <v>0.15</v>
      </c>
      <c r="L33" s="33">
        <f t="shared" si="1"/>
        <v>0.15</v>
      </c>
      <c r="M33" s="32">
        <v>0.3</v>
      </c>
    </row>
    <row r="34" spans="1:13" x14ac:dyDescent="0.25">
      <c r="A34" s="26">
        <f t="shared" si="2"/>
        <v>25</v>
      </c>
      <c r="B34" s="29"/>
      <c r="C34" s="27"/>
      <c r="D34" s="28">
        <f>D33+1</f>
        <v>1757</v>
      </c>
      <c r="E34" s="29"/>
      <c r="F34" s="30">
        <v>1.04</v>
      </c>
      <c r="G34" s="27" t="s">
        <v>825</v>
      </c>
      <c r="H34" s="34">
        <v>1978</v>
      </c>
      <c r="I34" s="35">
        <v>1</v>
      </c>
      <c r="J34" s="29"/>
      <c r="K34" s="32">
        <f t="shared" si="0"/>
        <v>1.04</v>
      </c>
      <c r="L34" s="33">
        <f t="shared" si="1"/>
        <v>1.04</v>
      </c>
      <c r="M34" s="32">
        <v>2</v>
      </c>
    </row>
    <row r="35" spans="1:13" x14ac:dyDescent="0.25">
      <c r="A35" s="26">
        <f t="shared" si="2"/>
        <v>26</v>
      </c>
      <c r="B35" s="29"/>
      <c r="C35" s="27"/>
      <c r="D35" s="28">
        <f>D34+1</f>
        <v>1758</v>
      </c>
      <c r="E35" s="29"/>
      <c r="F35" s="30">
        <v>0.15</v>
      </c>
      <c r="G35" s="27" t="s">
        <v>826</v>
      </c>
      <c r="H35" s="34">
        <v>1978</v>
      </c>
      <c r="I35" s="35">
        <v>1</v>
      </c>
      <c r="J35" s="29"/>
      <c r="K35" s="32">
        <f t="shared" si="0"/>
        <v>0.15</v>
      </c>
      <c r="L35" s="33">
        <f t="shared" si="1"/>
        <v>0.15</v>
      </c>
      <c r="M35" s="32">
        <v>0.3</v>
      </c>
    </row>
    <row r="36" spans="1:13" x14ac:dyDescent="0.25">
      <c r="A36" s="26">
        <f t="shared" si="2"/>
        <v>27</v>
      </c>
      <c r="B36" s="29"/>
      <c r="C36" s="27"/>
      <c r="D36" s="28">
        <v>1759</v>
      </c>
      <c r="E36" s="29"/>
      <c r="F36" s="30">
        <v>0.15</v>
      </c>
      <c r="G36" s="27" t="s">
        <v>827</v>
      </c>
      <c r="H36" s="34">
        <v>1978</v>
      </c>
      <c r="I36" s="35">
        <v>1</v>
      </c>
      <c r="J36" s="29"/>
      <c r="K36" s="32">
        <f t="shared" si="0"/>
        <v>0.15</v>
      </c>
      <c r="L36" s="33">
        <f t="shared" si="1"/>
        <v>0.15</v>
      </c>
      <c r="M36" s="32">
        <v>0.3</v>
      </c>
    </row>
    <row r="37" spans="1:13" x14ac:dyDescent="0.25">
      <c r="A37" s="26">
        <f t="shared" si="2"/>
        <v>28</v>
      </c>
      <c r="B37" s="29"/>
      <c r="C37" s="27"/>
      <c r="D37" s="83" t="s">
        <v>828</v>
      </c>
      <c r="E37" s="29" t="s">
        <v>69</v>
      </c>
      <c r="F37" s="30">
        <v>0.15</v>
      </c>
      <c r="G37" s="27" t="s">
        <v>829</v>
      </c>
      <c r="H37" s="34">
        <v>1978</v>
      </c>
      <c r="I37" s="35">
        <v>4</v>
      </c>
      <c r="J37" s="29"/>
      <c r="K37" s="32">
        <f t="shared" si="0"/>
        <v>0.6</v>
      </c>
      <c r="L37" s="33">
        <f t="shared" si="1"/>
        <v>0.6</v>
      </c>
      <c r="M37" s="32">
        <v>1.25</v>
      </c>
    </row>
    <row r="38" spans="1:13" x14ac:dyDescent="0.25">
      <c r="A38" s="26">
        <f t="shared" si="2"/>
        <v>29</v>
      </c>
      <c r="B38" s="29"/>
      <c r="C38" s="27"/>
      <c r="D38" s="36" t="s">
        <v>830</v>
      </c>
      <c r="E38" s="29" t="s">
        <v>69</v>
      </c>
      <c r="F38" s="30">
        <v>0.15</v>
      </c>
      <c r="G38" s="27" t="s">
        <v>831</v>
      </c>
      <c r="H38" s="34">
        <v>1978</v>
      </c>
      <c r="I38" s="35">
        <v>4</v>
      </c>
      <c r="J38" s="29"/>
      <c r="K38" s="32">
        <f t="shared" si="0"/>
        <v>0.6</v>
      </c>
      <c r="L38" s="33">
        <f t="shared" si="1"/>
        <v>0.6</v>
      </c>
      <c r="M38" s="32">
        <v>1.25</v>
      </c>
    </row>
    <row r="39" spans="1:13" x14ac:dyDescent="0.25">
      <c r="A39" s="26">
        <f t="shared" si="2"/>
        <v>30</v>
      </c>
      <c r="B39" s="29"/>
      <c r="C39" s="27"/>
      <c r="D39" s="28">
        <v>1768</v>
      </c>
      <c r="E39" s="29"/>
      <c r="F39" s="30">
        <v>0.15</v>
      </c>
      <c r="G39" s="27" t="s">
        <v>532</v>
      </c>
      <c r="H39" s="34">
        <v>1978</v>
      </c>
      <c r="I39" s="35">
        <v>1</v>
      </c>
      <c r="J39" s="29"/>
      <c r="K39" s="32">
        <f t="shared" si="0"/>
        <v>0.15</v>
      </c>
      <c r="L39" s="33">
        <f t="shared" si="1"/>
        <v>0.15</v>
      </c>
      <c r="M39" s="32">
        <v>0.3</v>
      </c>
    </row>
    <row r="40" spans="1:13" x14ac:dyDescent="0.25">
      <c r="A40" s="26">
        <f t="shared" si="2"/>
        <v>31</v>
      </c>
      <c r="B40" s="29"/>
      <c r="C40" s="27"/>
      <c r="D40" s="28">
        <f t="shared" ref="D40:D45" si="4">D39+1</f>
        <v>1769</v>
      </c>
      <c r="E40" s="29"/>
      <c r="F40" s="30">
        <v>0.15</v>
      </c>
      <c r="G40" s="27" t="s">
        <v>532</v>
      </c>
      <c r="H40" s="34">
        <v>1978</v>
      </c>
      <c r="I40" s="35">
        <v>1</v>
      </c>
      <c r="J40" s="29"/>
      <c r="K40" s="32">
        <f t="shared" si="0"/>
        <v>0.15</v>
      </c>
      <c r="L40" s="33">
        <f t="shared" si="1"/>
        <v>0.15</v>
      </c>
      <c r="M40" s="32">
        <v>0.3</v>
      </c>
    </row>
    <row r="41" spans="1:13" x14ac:dyDescent="0.25">
      <c r="A41" s="26">
        <f t="shared" si="2"/>
        <v>32</v>
      </c>
      <c r="B41" s="29"/>
      <c r="C41" s="27"/>
      <c r="D41" s="28">
        <f t="shared" si="4"/>
        <v>1770</v>
      </c>
      <c r="E41" s="29"/>
      <c r="F41" s="30">
        <v>0.15</v>
      </c>
      <c r="G41" s="27" t="s">
        <v>832</v>
      </c>
      <c r="H41" s="34">
        <v>1979</v>
      </c>
      <c r="I41" s="35">
        <v>1</v>
      </c>
      <c r="J41" s="29"/>
      <c r="K41" s="32">
        <f t="shared" si="0"/>
        <v>0.15</v>
      </c>
      <c r="L41" s="33">
        <f t="shared" si="1"/>
        <v>0.15</v>
      </c>
      <c r="M41" s="32">
        <v>0.35</v>
      </c>
    </row>
    <row r="42" spans="1:13" x14ac:dyDescent="0.25">
      <c r="A42" s="26">
        <f t="shared" si="2"/>
        <v>33</v>
      </c>
      <c r="B42" s="29"/>
      <c r="C42" s="27"/>
      <c r="D42" s="28">
        <f t="shared" si="4"/>
        <v>1771</v>
      </c>
      <c r="E42" s="29"/>
      <c r="F42" s="30">
        <v>0.15</v>
      </c>
      <c r="G42" s="27" t="s">
        <v>833</v>
      </c>
      <c r="H42" s="34">
        <v>1979</v>
      </c>
      <c r="I42" s="35">
        <v>1</v>
      </c>
      <c r="J42" s="29"/>
      <c r="K42" s="32">
        <f t="shared" si="0"/>
        <v>0.15</v>
      </c>
      <c r="L42" s="33">
        <f t="shared" si="1"/>
        <v>0.15</v>
      </c>
      <c r="M42" s="32">
        <v>0.4</v>
      </c>
    </row>
    <row r="43" spans="1:13" x14ac:dyDescent="0.25">
      <c r="A43" s="26">
        <f t="shared" si="2"/>
        <v>34</v>
      </c>
      <c r="B43" s="29"/>
      <c r="C43" s="27"/>
      <c r="D43" s="28">
        <f t="shared" si="4"/>
        <v>1772</v>
      </c>
      <c r="E43" s="29"/>
      <c r="F43" s="30">
        <v>0.15</v>
      </c>
      <c r="G43" s="27" t="s">
        <v>834</v>
      </c>
      <c r="H43" s="34">
        <v>1979</v>
      </c>
      <c r="I43" s="35">
        <v>1</v>
      </c>
      <c r="J43" s="29"/>
      <c r="K43" s="32">
        <f t="shared" si="0"/>
        <v>0.15</v>
      </c>
      <c r="L43" s="33">
        <f t="shared" si="1"/>
        <v>0.15</v>
      </c>
      <c r="M43" s="32">
        <v>0.3</v>
      </c>
    </row>
    <row r="44" spans="1:13" x14ac:dyDescent="0.25">
      <c r="A44" s="26">
        <f t="shared" si="2"/>
        <v>35</v>
      </c>
      <c r="B44" s="29"/>
      <c r="C44" s="27"/>
      <c r="D44" s="28">
        <f t="shared" si="4"/>
        <v>1773</v>
      </c>
      <c r="E44" s="29"/>
      <c r="F44" s="30">
        <v>0.15</v>
      </c>
      <c r="G44" s="27" t="s">
        <v>835</v>
      </c>
      <c r="H44" s="34">
        <v>1979</v>
      </c>
      <c r="I44" s="35">
        <v>1</v>
      </c>
      <c r="J44" s="29"/>
      <c r="K44" s="32">
        <f t="shared" si="0"/>
        <v>0.15</v>
      </c>
      <c r="L44" s="33">
        <f t="shared" si="1"/>
        <v>0.15</v>
      </c>
      <c r="M44" s="32">
        <v>0.3</v>
      </c>
    </row>
    <row r="45" spans="1:13" x14ac:dyDescent="0.25">
      <c r="A45" s="26">
        <f t="shared" si="2"/>
        <v>36</v>
      </c>
      <c r="B45" s="29"/>
      <c r="C45" s="27"/>
      <c r="D45" s="28">
        <f t="shared" si="4"/>
        <v>1774</v>
      </c>
      <c r="E45" s="29"/>
      <c r="F45" s="30">
        <v>0.15</v>
      </c>
      <c r="G45" s="27" t="s">
        <v>836</v>
      </c>
      <c r="H45" s="34">
        <v>1979</v>
      </c>
      <c r="I45" s="35">
        <v>1</v>
      </c>
      <c r="J45" s="29"/>
      <c r="K45" s="32">
        <f t="shared" si="0"/>
        <v>0.15</v>
      </c>
      <c r="L45" s="33">
        <f t="shared" si="1"/>
        <v>0.15</v>
      </c>
      <c r="M45" s="32">
        <v>0.35</v>
      </c>
    </row>
    <row r="46" spans="1:13" x14ac:dyDescent="0.25">
      <c r="A46" s="26">
        <f t="shared" si="2"/>
        <v>37</v>
      </c>
      <c r="B46" s="29"/>
      <c r="C46" s="27"/>
      <c r="D46" s="83" t="s">
        <v>837</v>
      </c>
      <c r="E46" s="29" t="s">
        <v>69</v>
      </c>
      <c r="F46" s="30">
        <v>0.15</v>
      </c>
      <c r="G46" s="27" t="s">
        <v>838</v>
      </c>
      <c r="H46" s="34">
        <v>1979</v>
      </c>
      <c r="I46" s="35">
        <v>4</v>
      </c>
      <c r="J46" s="29"/>
      <c r="K46" s="32">
        <f t="shared" si="0"/>
        <v>0.6</v>
      </c>
      <c r="L46" s="33">
        <f t="shared" si="1"/>
        <v>0.6</v>
      </c>
      <c r="M46" s="32">
        <v>1.25</v>
      </c>
    </row>
    <row r="47" spans="1:13" x14ac:dyDescent="0.25">
      <c r="A47" s="26">
        <f t="shared" si="2"/>
        <v>38</v>
      </c>
      <c r="B47" s="29"/>
      <c r="C47" s="27"/>
      <c r="D47" s="36" t="s">
        <v>839</v>
      </c>
      <c r="E47" s="29" t="s">
        <v>69</v>
      </c>
      <c r="F47" s="30">
        <v>0.15</v>
      </c>
      <c r="G47" s="27" t="s">
        <v>840</v>
      </c>
      <c r="H47" s="34">
        <v>1979</v>
      </c>
      <c r="I47" s="35">
        <v>4</v>
      </c>
      <c r="J47" s="29"/>
      <c r="K47" s="32">
        <f t="shared" si="0"/>
        <v>0.6</v>
      </c>
      <c r="L47" s="33">
        <f t="shared" si="1"/>
        <v>0.6</v>
      </c>
      <c r="M47" s="32">
        <v>1.25</v>
      </c>
    </row>
    <row r="48" spans="1:13" x14ac:dyDescent="0.25">
      <c r="A48" s="26">
        <f t="shared" si="2"/>
        <v>39</v>
      </c>
      <c r="B48" s="29"/>
      <c r="C48" s="27"/>
      <c r="D48" s="83" t="s">
        <v>841</v>
      </c>
      <c r="E48" s="29" t="s">
        <v>69</v>
      </c>
      <c r="F48" s="30">
        <v>0.15</v>
      </c>
      <c r="G48" s="27" t="s">
        <v>842</v>
      </c>
      <c r="H48" s="34">
        <v>1979</v>
      </c>
      <c r="I48" s="35">
        <v>4</v>
      </c>
      <c r="J48" s="29"/>
      <c r="K48" s="32">
        <f t="shared" si="0"/>
        <v>0.6</v>
      </c>
      <c r="L48" s="33">
        <f t="shared" si="1"/>
        <v>0.6</v>
      </c>
      <c r="M48" s="32">
        <v>1.25</v>
      </c>
    </row>
    <row r="49" spans="1:13" x14ac:dyDescent="0.25">
      <c r="A49" s="26">
        <f t="shared" si="2"/>
        <v>40</v>
      </c>
      <c r="B49" s="29"/>
      <c r="C49" s="27"/>
      <c r="D49" s="28">
        <v>1787</v>
      </c>
      <c r="E49" s="29"/>
      <c r="F49" s="30">
        <v>0.15</v>
      </c>
      <c r="G49" s="27" t="s">
        <v>843</v>
      </c>
      <c r="H49" s="34">
        <v>1979</v>
      </c>
      <c r="I49" s="35">
        <v>1</v>
      </c>
      <c r="J49" s="29"/>
      <c r="K49" s="32">
        <f t="shared" si="0"/>
        <v>0.15</v>
      </c>
      <c r="L49" s="33">
        <f t="shared" si="1"/>
        <v>0.15</v>
      </c>
      <c r="M49" s="32">
        <v>0.3</v>
      </c>
    </row>
    <row r="50" spans="1:13" x14ac:dyDescent="0.25">
      <c r="A50" s="26">
        <f t="shared" si="2"/>
        <v>41</v>
      </c>
      <c r="B50" s="29"/>
      <c r="C50" s="27"/>
      <c r="D50" s="28">
        <f>D49+1</f>
        <v>1788</v>
      </c>
      <c r="E50" s="29"/>
      <c r="F50" s="30">
        <v>0.15</v>
      </c>
      <c r="G50" s="27" t="s">
        <v>844</v>
      </c>
      <c r="H50" s="34">
        <v>1979</v>
      </c>
      <c r="I50" s="35">
        <v>1</v>
      </c>
      <c r="J50" s="29"/>
      <c r="K50" s="32">
        <f t="shared" si="0"/>
        <v>0.15</v>
      </c>
      <c r="L50" s="33">
        <f t="shared" si="1"/>
        <v>0.15</v>
      </c>
      <c r="M50" s="32">
        <v>0.3</v>
      </c>
    </row>
    <row r="51" spans="1:13" x14ac:dyDescent="0.25">
      <c r="A51" s="26">
        <f t="shared" si="2"/>
        <v>42</v>
      </c>
      <c r="B51" s="29"/>
      <c r="C51" s="27"/>
      <c r="D51" s="28">
        <f>D50+1</f>
        <v>1789</v>
      </c>
      <c r="E51" s="29"/>
      <c r="F51" s="30">
        <v>0.15</v>
      </c>
      <c r="G51" s="27" t="s">
        <v>845</v>
      </c>
      <c r="H51" s="34">
        <v>1979</v>
      </c>
      <c r="I51" s="35">
        <v>1</v>
      </c>
      <c r="J51" s="79" t="s">
        <v>846</v>
      </c>
      <c r="K51" s="32">
        <f t="shared" si="0"/>
        <v>0.15</v>
      </c>
      <c r="L51" s="33">
        <f t="shared" si="1"/>
        <v>0.15</v>
      </c>
      <c r="M51" s="32">
        <v>0.3</v>
      </c>
    </row>
    <row r="52" spans="1:13" s="127" customFormat="1" x14ac:dyDescent="0.25">
      <c r="A52" s="118">
        <f t="shared" si="2"/>
        <v>43</v>
      </c>
      <c r="B52" s="119"/>
      <c r="C52" s="120"/>
      <c r="D52" s="121">
        <v>1789</v>
      </c>
      <c r="E52" s="119" t="s">
        <v>69</v>
      </c>
      <c r="F52" s="122">
        <v>0.15</v>
      </c>
      <c r="G52" s="120" t="s">
        <v>845</v>
      </c>
      <c r="H52" s="123">
        <v>1979</v>
      </c>
      <c r="I52" s="124">
        <v>1</v>
      </c>
      <c r="J52" s="119" t="s">
        <v>779</v>
      </c>
      <c r="K52" s="125">
        <f t="shared" si="0"/>
        <v>0.15</v>
      </c>
      <c r="L52" s="126">
        <f t="shared" si="1"/>
        <v>0.15</v>
      </c>
      <c r="M52" s="125">
        <v>0.3</v>
      </c>
    </row>
    <row r="53" spans="1:13" x14ac:dyDescent="0.25">
      <c r="A53" s="26">
        <f t="shared" si="2"/>
        <v>44</v>
      </c>
      <c r="B53" s="29"/>
      <c r="C53" s="27"/>
      <c r="D53" s="28">
        <f>D52+1</f>
        <v>1790</v>
      </c>
      <c r="E53" s="29"/>
      <c r="F53" s="30">
        <v>0.1</v>
      </c>
      <c r="G53" s="27" t="s">
        <v>174</v>
      </c>
      <c r="H53" s="34">
        <v>1979</v>
      </c>
      <c r="I53" s="35">
        <v>1</v>
      </c>
      <c r="J53" s="29"/>
      <c r="K53" s="32">
        <f t="shared" si="0"/>
        <v>0.1</v>
      </c>
      <c r="L53" s="33">
        <f t="shared" si="1"/>
        <v>0.1</v>
      </c>
      <c r="M53" s="32">
        <v>0.25</v>
      </c>
    </row>
    <row r="54" spans="1:13" x14ac:dyDescent="0.25">
      <c r="A54" s="26">
        <f t="shared" si="2"/>
        <v>45</v>
      </c>
      <c r="B54" s="29"/>
      <c r="C54" s="27"/>
      <c r="D54" s="83" t="s">
        <v>847</v>
      </c>
      <c r="E54" s="29" t="s">
        <v>69</v>
      </c>
      <c r="F54" s="30">
        <v>0.15</v>
      </c>
      <c r="G54" s="27" t="s">
        <v>174</v>
      </c>
      <c r="H54" s="34">
        <v>1979</v>
      </c>
      <c r="I54" s="35">
        <v>4</v>
      </c>
      <c r="J54" s="29"/>
      <c r="K54" s="32">
        <f t="shared" si="0"/>
        <v>0.6</v>
      </c>
      <c r="L54" s="33">
        <f t="shared" si="1"/>
        <v>0.6</v>
      </c>
      <c r="M54" s="32">
        <v>1.25</v>
      </c>
    </row>
    <row r="55" spans="1:13" x14ac:dyDescent="0.25">
      <c r="A55" s="26">
        <f t="shared" si="2"/>
        <v>46</v>
      </c>
      <c r="B55" s="29"/>
      <c r="C55" s="27"/>
      <c r="D55" s="83" t="s">
        <v>848</v>
      </c>
      <c r="E55" s="29" t="s">
        <v>51</v>
      </c>
      <c r="F55" s="30">
        <v>0.15</v>
      </c>
      <c r="G55" s="27" t="s">
        <v>174</v>
      </c>
      <c r="H55" s="34">
        <v>1980</v>
      </c>
      <c r="I55" s="35">
        <v>4</v>
      </c>
      <c r="J55" s="29" t="s">
        <v>849</v>
      </c>
      <c r="K55" s="32">
        <f t="shared" si="0"/>
        <v>0.6</v>
      </c>
      <c r="L55" s="33">
        <f t="shared" si="1"/>
        <v>0.6</v>
      </c>
      <c r="M55" s="32">
        <v>1.5</v>
      </c>
    </row>
    <row r="56" spans="1:13" x14ac:dyDescent="0.25">
      <c r="A56" s="26">
        <f t="shared" si="2"/>
        <v>47</v>
      </c>
      <c r="B56" s="29"/>
      <c r="C56" s="27"/>
      <c r="D56" s="83" t="s">
        <v>848</v>
      </c>
      <c r="E56" s="29" t="s">
        <v>850</v>
      </c>
      <c r="F56" s="30">
        <v>0.15</v>
      </c>
      <c r="G56" s="27" t="s">
        <v>174</v>
      </c>
      <c r="H56" s="34">
        <v>1980</v>
      </c>
      <c r="I56" s="35">
        <v>4</v>
      </c>
      <c r="J56" s="29" t="s">
        <v>851</v>
      </c>
      <c r="K56" s="32">
        <f t="shared" si="0"/>
        <v>0.6</v>
      </c>
      <c r="L56" s="33">
        <f t="shared" si="1"/>
        <v>0.6</v>
      </c>
      <c r="M56" s="32">
        <v>4.5</v>
      </c>
    </row>
    <row r="57" spans="1:13" x14ac:dyDescent="0.25">
      <c r="A57" s="26">
        <f t="shared" si="2"/>
        <v>48</v>
      </c>
      <c r="B57" s="29"/>
      <c r="C57" s="27"/>
      <c r="D57" s="83">
        <v>1799</v>
      </c>
      <c r="E57" s="29"/>
      <c r="F57" s="30">
        <v>0.15</v>
      </c>
      <c r="G57" s="27" t="s">
        <v>532</v>
      </c>
      <c r="H57" s="34">
        <v>1979</v>
      </c>
      <c r="I57" s="35">
        <v>1</v>
      </c>
      <c r="J57" s="29"/>
      <c r="K57" s="32">
        <f t="shared" si="0"/>
        <v>0.15</v>
      </c>
      <c r="L57" s="33">
        <f t="shared" si="1"/>
        <v>0.15</v>
      </c>
      <c r="M57" s="32">
        <v>0.3</v>
      </c>
    </row>
    <row r="58" spans="1:13" x14ac:dyDescent="0.25">
      <c r="A58" s="26">
        <f t="shared" si="2"/>
        <v>49</v>
      </c>
      <c r="B58" s="29"/>
      <c r="C58" s="27"/>
      <c r="D58" s="28">
        <v>1800</v>
      </c>
      <c r="E58" s="29"/>
      <c r="F58" s="30">
        <v>0.15</v>
      </c>
      <c r="G58" s="27" t="s">
        <v>532</v>
      </c>
      <c r="H58" s="34">
        <v>1979</v>
      </c>
      <c r="I58" s="35">
        <v>1</v>
      </c>
      <c r="J58" s="29"/>
      <c r="K58" s="32">
        <f t="shared" si="0"/>
        <v>0.15</v>
      </c>
      <c r="L58" s="33">
        <f t="shared" si="1"/>
        <v>0.15</v>
      </c>
      <c r="M58" s="32">
        <v>0.3</v>
      </c>
    </row>
    <row r="59" spans="1:13" x14ac:dyDescent="0.25">
      <c r="A59" s="26">
        <f t="shared" si="2"/>
        <v>50</v>
      </c>
      <c r="B59" s="29"/>
      <c r="C59" s="27"/>
      <c r="D59" s="28">
        <f>D58+1</f>
        <v>1801</v>
      </c>
      <c r="E59" s="29"/>
      <c r="F59" s="30">
        <v>0.15</v>
      </c>
      <c r="G59" s="27" t="s">
        <v>312</v>
      </c>
      <c r="H59" s="34">
        <v>1979</v>
      </c>
      <c r="I59" s="35">
        <v>1</v>
      </c>
      <c r="J59" s="29"/>
      <c r="K59" s="32">
        <f t="shared" si="0"/>
        <v>0.15</v>
      </c>
      <c r="L59" s="33">
        <f t="shared" si="1"/>
        <v>0.15</v>
      </c>
      <c r="M59" s="32">
        <v>0.3</v>
      </c>
    </row>
    <row r="60" spans="1:13" x14ac:dyDescent="0.25">
      <c r="A60" s="26">
        <f t="shared" si="2"/>
        <v>51</v>
      </c>
      <c r="B60" s="29"/>
      <c r="C60" s="27"/>
      <c r="D60" s="28">
        <f>D59+1</f>
        <v>1802</v>
      </c>
      <c r="E60" s="29"/>
      <c r="F60" s="30">
        <v>0.15</v>
      </c>
      <c r="G60" s="27" t="s">
        <v>852</v>
      </c>
      <c r="H60" s="34">
        <v>1979</v>
      </c>
      <c r="I60" s="35">
        <v>1</v>
      </c>
      <c r="J60" s="29"/>
      <c r="K60" s="32">
        <f t="shared" si="0"/>
        <v>0.15</v>
      </c>
      <c r="L60" s="33">
        <f t="shared" si="1"/>
        <v>0.15</v>
      </c>
      <c r="M60" s="32">
        <v>0.3</v>
      </c>
    </row>
    <row r="61" spans="1:13" x14ac:dyDescent="0.25">
      <c r="A61" s="26">
        <f t="shared" si="2"/>
        <v>52</v>
      </c>
      <c r="B61" s="29"/>
      <c r="C61" s="27"/>
      <c r="D61" s="28">
        <f>D60+1</f>
        <v>1803</v>
      </c>
      <c r="E61" s="29"/>
      <c r="F61" s="30">
        <v>0.15</v>
      </c>
      <c r="G61" s="27" t="s">
        <v>853</v>
      </c>
      <c r="H61" s="34">
        <v>1980</v>
      </c>
      <c r="I61" s="35">
        <v>1</v>
      </c>
      <c r="J61" s="29"/>
      <c r="K61" s="32">
        <f t="shared" si="0"/>
        <v>0.15</v>
      </c>
      <c r="L61" s="33">
        <f t="shared" si="1"/>
        <v>0.15</v>
      </c>
      <c r="M61" s="32">
        <v>0.3</v>
      </c>
    </row>
    <row r="62" spans="1:13" x14ac:dyDescent="0.25">
      <c r="A62" s="26">
        <f t="shared" si="2"/>
        <v>53</v>
      </c>
      <c r="B62" s="29"/>
      <c r="C62" s="27"/>
      <c r="D62" s="28">
        <f t="shared" ref="D62:D77" si="5">D61+1</f>
        <v>1804</v>
      </c>
      <c r="E62" s="29"/>
      <c r="F62" s="30">
        <v>0.15</v>
      </c>
      <c r="G62" s="27" t="s">
        <v>854</v>
      </c>
      <c r="H62" s="34">
        <v>1980</v>
      </c>
      <c r="I62" s="35">
        <v>1</v>
      </c>
      <c r="J62" s="29"/>
      <c r="K62" s="32">
        <f t="shared" si="0"/>
        <v>0.15</v>
      </c>
      <c r="L62" s="33">
        <f t="shared" si="1"/>
        <v>0.15</v>
      </c>
      <c r="M62" s="32">
        <v>0.3</v>
      </c>
    </row>
    <row r="63" spans="1:13" x14ac:dyDescent="0.25">
      <c r="A63" s="26">
        <f t="shared" si="2"/>
        <v>54</v>
      </c>
      <c r="B63" s="29"/>
      <c r="C63" s="27"/>
      <c r="D63" s="83" t="s">
        <v>855</v>
      </c>
      <c r="E63" s="29" t="s">
        <v>69</v>
      </c>
      <c r="F63" s="30">
        <v>0.15</v>
      </c>
      <c r="G63" s="27" t="s">
        <v>856</v>
      </c>
      <c r="H63" s="34">
        <v>1980</v>
      </c>
      <c r="I63" s="35">
        <v>6</v>
      </c>
      <c r="J63" s="29"/>
      <c r="K63" s="32">
        <f t="shared" si="0"/>
        <v>0.89999999999999991</v>
      </c>
      <c r="L63" s="33">
        <f t="shared" si="1"/>
        <v>0.89999999999999991</v>
      </c>
      <c r="M63" s="32">
        <v>1.85</v>
      </c>
    </row>
    <row r="64" spans="1:13" x14ac:dyDescent="0.25">
      <c r="A64" s="26">
        <f t="shared" si="2"/>
        <v>55</v>
      </c>
      <c r="B64" s="29"/>
      <c r="C64" s="27"/>
      <c r="D64" s="28">
        <v>1811</v>
      </c>
      <c r="E64" s="29"/>
      <c r="F64" s="30">
        <v>0.01</v>
      </c>
      <c r="G64" s="27" t="s">
        <v>773</v>
      </c>
      <c r="H64" s="34">
        <v>1980</v>
      </c>
      <c r="I64" s="35">
        <v>1</v>
      </c>
      <c r="J64" s="29"/>
      <c r="K64" s="32">
        <f t="shared" si="0"/>
        <v>0.01</v>
      </c>
      <c r="L64" s="33">
        <f t="shared" si="1"/>
        <v>0.01</v>
      </c>
      <c r="M64" s="32">
        <v>0.25</v>
      </c>
    </row>
    <row r="65" spans="1:13" x14ac:dyDescent="0.25">
      <c r="A65" s="26">
        <f t="shared" si="2"/>
        <v>56</v>
      </c>
      <c r="B65" s="29"/>
      <c r="C65" s="27"/>
      <c r="D65" s="28">
        <v>1813</v>
      </c>
      <c r="E65" s="29"/>
      <c r="F65" s="30">
        <v>3.5000000000000003E-2</v>
      </c>
      <c r="G65" s="27" t="s">
        <v>773</v>
      </c>
      <c r="H65" s="34">
        <v>1980</v>
      </c>
      <c r="I65" s="35">
        <v>1</v>
      </c>
      <c r="J65" s="29"/>
      <c r="K65" s="32">
        <f t="shared" si="0"/>
        <v>3.5000000000000003E-2</v>
      </c>
      <c r="L65" s="33">
        <f t="shared" si="1"/>
        <v>3.5000000000000003E-2</v>
      </c>
      <c r="M65" s="32">
        <v>0.25</v>
      </c>
    </row>
    <row r="66" spans="1:13" x14ac:dyDescent="0.25">
      <c r="A66" s="26">
        <f t="shared" si="2"/>
        <v>57</v>
      </c>
      <c r="B66" s="29"/>
      <c r="C66" s="27"/>
      <c r="D66" s="28">
        <v>1816</v>
      </c>
      <c r="E66" s="29"/>
      <c r="F66" s="30">
        <v>0.12</v>
      </c>
      <c r="G66" s="27" t="s">
        <v>773</v>
      </c>
      <c r="H66" s="34">
        <v>1981</v>
      </c>
      <c r="I66" s="35">
        <v>1</v>
      </c>
      <c r="J66" s="29"/>
      <c r="K66" s="32">
        <f t="shared" si="0"/>
        <v>0.12</v>
      </c>
      <c r="L66" s="33">
        <f t="shared" si="1"/>
        <v>0.12</v>
      </c>
      <c r="M66" s="32">
        <v>0.25</v>
      </c>
    </row>
    <row r="67" spans="1:13" x14ac:dyDescent="0.25">
      <c r="A67" s="26">
        <f t="shared" si="2"/>
        <v>58</v>
      </c>
      <c r="B67" s="29"/>
      <c r="C67" s="27"/>
      <c r="D67" s="28">
        <v>1818</v>
      </c>
      <c r="E67" s="29"/>
      <c r="F67" s="30">
        <v>0.18</v>
      </c>
      <c r="G67" s="27" t="s">
        <v>857</v>
      </c>
      <c r="H67" s="34">
        <v>1981</v>
      </c>
      <c r="I67" s="35">
        <v>1</v>
      </c>
      <c r="J67" s="29"/>
      <c r="K67" s="32">
        <f t="shared" si="0"/>
        <v>0.18</v>
      </c>
      <c r="L67" s="33">
        <f t="shared" si="1"/>
        <v>0.18</v>
      </c>
      <c r="M67" s="32">
        <v>0.35</v>
      </c>
    </row>
    <row r="68" spans="1:13" x14ac:dyDescent="0.25">
      <c r="A68" s="26">
        <f t="shared" si="2"/>
        <v>59</v>
      </c>
      <c r="B68" s="29"/>
      <c r="C68" s="27"/>
      <c r="D68" s="28">
        <v>1820</v>
      </c>
      <c r="E68" s="29"/>
      <c r="F68" s="30">
        <v>0.18</v>
      </c>
      <c r="G68" s="80" t="s">
        <v>858</v>
      </c>
      <c r="H68" s="34">
        <v>1981</v>
      </c>
      <c r="I68" s="35">
        <v>1</v>
      </c>
      <c r="J68" s="29"/>
      <c r="K68" s="32">
        <f t="shared" si="0"/>
        <v>0.18</v>
      </c>
      <c r="L68" s="33">
        <f t="shared" si="1"/>
        <v>0.18</v>
      </c>
      <c r="M68" s="32">
        <v>0.4</v>
      </c>
    </row>
    <row r="69" spans="1:13" x14ac:dyDescent="0.25">
      <c r="A69" s="26">
        <f t="shared" si="2"/>
        <v>60</v>
      </c>
      <c r="B69" s="29"/>
      <c r="C69" s="27"/>
      <c r="D69" s="28">
        <f t="shared" si="5"/>
        <v>1821</v>
      </c>
      <c r="E69" s="29"/>
      <c r="F69" s="30">
        <v>0.15</v>
      </c>
      <c r="G69" s="27" t="s">
        <v>859</v>
      </c>
      <c r="H69" s="34">
        <v>1980</v>
      </c>
      <c r="I69" s="35">
        <v>1</v>
      </c>
      <c r="J69" s="29"/>
      <c r="K69" s="32">
        <f t="shared" si="0"/>
        <v>0.15</v>
      </c>
      <c r="L69" s="33">
        <f t="shared" si="1"/>
        <v>0.15</v>
      </c>
      <c r="M69" s="32">
        <v>0.3</v>
      </c>
    </row>
    <row r="70" spans="1:13" x14ac:dyDescent="0.25">
      <c r="A70" s="26">
        <f t="shared" si="2"/>
        <v>61</v>
      </c>
      <c r="B70" s="29"/>
      <c r="C70" s="27"/>
      <c r="D70" s="28">
        <f t="shared" si="5"/>
        <v>1822</v>
      </c>
      <c r="E70" s="29"/>
      <c r="F70" s="30">
        <v>0.15</v>
      </c>
      <c r="G70" s="27" t="s">
        <v>860</v>
      </c>
      <c r="H70" s="34">
        <v>1980</v>
      </c>
      <c r="I70" s="35">
        <v>1</v>
      </c>
      <c r="J70" s="29"/>
      <c r="K70" s="32">
        <f t="shared" si="0"/>
        <v>0.15</v>
      </c>
      <c r="L70" s="33">
        <f t="shared" si="1"/>
        <v>0.15</v>
      </c>
      <c r="M70" s="32">
        <v>0.3</v>
      </c>
    </row>
    <row r="71" spans="1:13" x14ac:dyDescent="0.25">
      <c r="A71" s="26">
        <f t="shared" si="2"/>
        <v>62</v>
      </c>
      <c r="B71" s="29"/>
      <c r="C71" s="27"/>
      <c r="D71" s="28">
        <f t="shared" si="5"/>
        <v>1823</v>
      </c>
      <c r="E71" s="29"/>
      <c r="F71" s="30">
        <v>0.15</v>
      </c>
      <c r="G71" s="27" t="s">
        <v>861</v>
      </c>
      <c r="H71" s="34">
        <v>1980</v>
      </c>
      <c r="I71" s="35">
        <v>1</v>
      </c>
      <c r="J71" s="29"/>
      <c r="K71" s="32">
        <f t="shared" si="0"/>
        <v>0.15</v>
      </c>
      <c r="L71" s="33">
        <f t="shared" si="1"/>
        <v>0.15</v>
      </c>
      <c r="M71" s="32">
        <v>0.35</v>
      </c>
    </row>
    <row r="72" spans="1:13" x14ac:dyDescent="0.25">
      <c r="A72" s="26">
        <f t="shared" si="2"/>
        <v>63</v>
      </c>
      <c r="B72" s="29"/>
      <c r="C72" s="27"/>
      <c r="D72" s="28">
        <f t="shared" si="5"/>
        <v>1824</v>
      </c>
      <c r="E72" s="29"/>
      <c r="F72" s="30">
        <v>0.15</v>
      </c>
      <c r="G72" s="27" t="s">
        <v>862</v>
      </c>
      <c r="H72" s="34">
        <v>1980</v>
      </c>
      <c r="I72" s="35">
        <v>1</v>
      </c>
      <c r="J72" s="27"/>
      <c r="K72" s="32">
        <f t="shared" si="0"/>
        <v>0.15</v>
      </c>
      <c r="L72" s="33">
        <f t="shared" si="1"/>
        <v>0.15</v>
      </c>
      <c r="M72" s="32">
        <v>0.3</v>
      </c>
    </row>
    <row r="73" spans="1:13" x14ac:dyDescent="0.25">
      <c r="A73" s="26">
        <f t="shared" si="2"/>
        <v>64</v>
      </c>
      <c r="B73" s="29"/>
      <c r="C73" s="27"/>
      <c r="D73" s="28">
        <f t="shared" si="5"/>
        <v>1825</v>
      </c>
      <c r="E73" s="29"/>
      <c r="F73" s="30">
        <v>0.15</v>
      </c>
      <c r="G73" s="27" t="s">
        <v>863</v>
      </c>
      <c r="H73" s="34">
        <v>1980</v>
      </c>
      <c r="I73" s="35">
        <v>1</v>
      </c>
      <c r="J73" s="29"/>
      <c r="K73" s="32">
        <f t="shared" si="0"/>
        <v>0.15</v>
      </c>
      <c r="L73" s="33">
        <f t="shared" si="1"/>
        <v>0.15</v>
      </c>
      <c r="M73" s="32">
        <v>0.3</v>
      </c>
    </row>
    <row r="74" spans="1:13" x14ac:dyDescent="0.25">
      <c r="A74" s="26">
        <f t="shared" si="2"/>
        <v>65</v>
      </c>
      <c r="B74" s="29"/>
      <c r="C74" s="27"/>
      <c r="D74" s="28">
        <f t="shared" si="5"/>
        <v>1826</v>
      </c>
      <c r="E74" s="29"/>
      <c r="F74" s="30">
        <v>0.15</v>
      </c>
      <c r="G74" s="27" t="s">
        <v>864</v>
      </c>
      <c r="H74" s="34">
        <v>1980</v>
      </c>
      <c r="I74" s="35">
        <v>1</v>
      </c>
      <c r="J74" s="29"/>
      <c r="K74" s="32">
        <f t="shared" ref="K74:K83" si="6">IF(F74*I74&gt;0,F74*I74," ")</f>
        <v>0.15</v>
      </c>
      <c r="L74" s="33">
        <f t="shared" ref="L74:L83" si="7">K74</f>
        <v>0.15</v>
      </c>
      <c r="M74" s="32">
        <v>0.3</v>
      </c>
    </row>
    <row r="75" spans="1:13" x14ac:dyDescent="0.25">
      <c r="A75" s="26">
        <f t="shared" ref="A75:A82" si="8">A74+1</f>
        <v>66</v>
      </c>
      <c r="B75" s="27" t="s">
        <v>30</v>
      </c>
      <c r="C75" s="27"/>
      <c r="D75" s="83" t="s">
        <v>865</v>
      </c>
      <c r="E75" s="29" t="s">
        <v>69</v>
      </c>
      <c r="F75" s="30">
        <v>0.15</v>
      </c>
      <c r="G75" s="27" t="s">
        <v>866</v>
      </c>
      <c r="H75" s="34">
        <v>1980</v>
      </c>
      <c r="I75" s="35">
        <v>4</v>
      </c>
      <c r="J75" s="29"/>
      <c r="K75" s="32">
        <f t="shared" si="6"/>
        <v>0.6</v>
      </c>
      <c r="L75" s="33">
        <f t="shared" si="7"/>
        <v>0.6</v>
      </c>
      <c r="M75" s="32">
        <v>1.25</v>
      </c>
    </row>
    <row r="76" spans="1:13" x14ac:dyDescent="0.25">
      <c r="A76" s="26">
        <f t="shared" si="8"/>
        <v>67</v>
      </c>
      <c r="B76" s="29"/>
      <c r="C76" s="27"/>
      <c r="D76" s="28">
        <v>1831</v>
      </c>
      <c r="E76" s="29"/>
      <c r="F76" s="30">
        <v>0.15</v>
      </c>
      <c r="G76" s="27" t="s">
        <v>867</v>
      </c>
      <c r="H76" s="34">
        <v>1980</v>
      </c>
      <c r="I76" s="35">
        <v>1</v>
      </c>
      <c r="J76" s="27"/>
      <c r="K76" s="32">
        <f t="shared" si="6"/>
        <v>0.15</v>
      </c>
      <c r="L76" s="33">
        <f t="shared" si="7"/>
        <v>0.15</v>
      </c>
      <c r="M76" s="32">
        <v>0.3</v>
      </c>
    </row>
    <row r="77" spans="1:13" x14ac:dyDescent="0.25">
      <c r="A77" s="26">
        <f t="shared" si="8"/>
        <v>68</v>
      </c>
      <c r="B77" s="29"/>
      <c r="C77" s="27"/>
      <c r="D77" s="28">
        <f t="shared" si="5"/>
        <v>1832</v>
      </c>
      <c r="E77" s="29"/>
      <c r="F77" s="30">
        <v>0.15</v>
      </c>
      <c r="G77" s="27" t="s">
        <v>868</v>
      </c>
      <c r="H77" s="34">
        <v>1980</v>
      </c>
      <c r="I77" s="35">
        <v>1</v>
      </c>
      <c r="J77" s="29"/>
      <c r="K77" s="32">
        <f t="shared" si="6"/>
        <v>0.15</v>
      </c>
      <c r="L77" s="33">
        <f t="shared" si="7"/>
        <v>0.15</v>
      </c>
      <c r="M77" s="32">
        <v>0.3</v>
      </c>
    </row>
    <row r="78" spans="1:13" x14ac:dyDescent="0.25">
      <c r="A78" s="26">
        <f t="shared" si="8"/>
        <v>69</v>
      </c>
      <c r="B78" s="29"/>
      <c r="C78" s="27"/>
      <c r="D78" s="28">
        <f>D77+1</f>
        <v>1833</v>
      </c>
      <c r="E78" s="29"/>
      <c r="F78" s="30">
        <v>0.15</v>
      </c>
      <c r="G78" s="27" t="s">
        <v>869</v>
      </c>
      <c r="H78" s="34">
        <v>1980</v>
      </c>
      <c r="I78" s="35">
        <v>1</v>
      </c>
      <c r="J78" s="29"/>
      <c r="K78" s="32">
        <f t="shared" si="6"/>
        <v>0.15</v>
      </c>
      <c r="L78" s="33">
        <f t="shared" si="7"/>
        <v>0.15</v>
      </c>
      <c r="M78" s="32">
        <v>0.3</v>
      </c>
    </row>
    <row r="79" spans="1:13" x14ac:dyDescent="0.25">
      <c r="A79" s="26">
        <f t="shared" si="8"/>
        <v>70</v>
      </c>
      <c r="B79" s="29"/>
      <c r="C79" s="27"/>
      <c r="D79" s="83" t="s">
        <v>870</v>
      </c>
      <c r="E79" s="29" t="s">
        <v>69</v>
      </c>
      <c r="F79" s="30">
        <v>0.15</v>
      </c>
      <c r="G79" s="84" t="s">
        <v>871</v>
      </c>
      <c r="H79" s="34">
        <v>1980</v>
      </c>
      <c r="I79" s="35">
        <v>4</v>
      </c>
      <c r="J79" s="29"/>
      <c r="K79" s="32">
        <f t="shared" si="6"/>
        <v>0.6</v>
      </c>
      <c r="L79" s="33">
        <f t="shared" si="7"/>
        <v>0.6</v>
      </c>
      <c r="M79" s="32">
        <v>1.5</v>
      </c>
    </row>
    <row r="80" spans="1:13" x14ac:dyDescent="0.25">
      <c r="A80" s="26">
        <f t="shared" si="8"/>
        <v>71</v>
      </c>
      <c r="B80" s="29"/>
      <c r="C80" s="27"/>
      <c r="D80" s="83" t="s">
        <v>872</v>
      </c>
      <c r="E80" s="29" t="s">
        <v>69</v>
      </c>
      <c r="F80" s="30">
        <v>0.15</v>
      </c>
      <c r="G80" s="27" t="s">
        <v>840</v>
      </c>
      <c r="H80" s="34">
        <v>1980</v>
      </c>
      <c r="I80" s="35">
        <v>4</v>
      </c>
      <c r="J80" s="29"/>
      <c r="K80" s="32">
        <f t="shared" si="6"/>
        <v>0.6</v>
      </c>
      <c r="L80" s="33">
        <f t="shared" si="7"/>
        <v>0.6</v>
      </c>
      <c r="M80" s="32">
        <v>1.25</v>
      </c>
    </row>
    <row r="81" spans="1:13" x14ac:dyDescent="0.25">
      <c r="A81" s="26">
        <f t="shared" si="8"/>
        <v>72</v>
      </c>
      <c r="B81" s="29"/>
      <c r="C81" s="27"/>
      <c r="D81" s="28">
        <v>1842</v>
      </c>
      <c r="E81" s="29"/>
      <c r="F81" s="30">
        <v>0.15</v>
      </c>
      <c r="G81" s="27" t="s">
        <v>532</v>
      </c>
      <c r="H81" s="34">
        <v>1980</v>
      </c>
      <c r="I81" s="35">
        <v>1</v>
      </c>
      <c r="J81" s="29"/>
      <c r="K81" s="32">
        <f t="shared" si="6"/>
        <v>0.15</v>
      </c>
      <c r="L81" s="33">
        <f t="shared" si="7"/>
        <v>0.15</v>
      </c>
      <c r="M81" s="32">
        <v>0.3</v>
      </c>
    </row>
    <row r="82" spans="1:13" x14ac:dyDescent="0.25">
      <c r="A82" s="26">
        <f t="shared" si="8"/>
        <v>73</v>
      </c>
      <c r="B82" s="29"/>
      <c r="C82" s="27"/>
      <c r="D82" s="28">
        <f>D81+1</f>
        <v>1843</v>
      </c>
      <c r="E82" s="29"/>
      <c r="F82" s="30">
        <v>0.15</v>
      </c>
      <c r="G82" s="27" t="s">
        <v>532</v>
      </c>
      <c r="H82" s="34">
        <v>1980</v>
      </c>
      <c r="I82" s="35">
        <v>1</v>
      </c>
      <c r="J82" s="29"/>
      <c r="K82" s="32">
        <f t="shared" si="6"/>
        <v>0.15</v>
      </c>
      <c r="L82" s="33">
        <f t="shared" si="7"/>
        <v>0.15</v>
      </c>
      <c r="M82" s="32">
        <v>0.3</v>
      </c>
    </row>
    <row r="83" spans="1:13" ht="16.5" thickBot="1" x14ac:dyDescent="0.3">
      <c r="A83" s="26"/>
      <c r="B83" s="29"/>
      <c r="C83" s="27"/>
      <c r="D83" s="28"/>
      <c r="E83" s="29"/>
      <c r="F83" s="30"/>
      <c r="G83" s="27"/>
      <c r="H83" s="34"/>
      <c r="I83" s="35"/>
      <c r="J83" s="29"/>
      <c r="K83" s="32" t="str">
        <f t="shared" si="6"/>
        <v xml:space="preserve"> </v>
      </c>
      <c r="L83" s="33" t="str">
        <f t="shared" si="7"/>
        <v xml:space="preserve"> </v>
      </c>
      <c r="M83" s="32"/>
    </row>
    <row r="84" spans="1:13" ht="16.5" thickTop="1" x14ac:dyDescent="0.25">
      <c r="A84" s="37"/>
      <c r="B84" s="38"/>
      <c r="C84" s="38"/>
      <c r="D84" s="39"/>
      <c r="E84" s="38"/>
      <c r="F84" s="40"/>
      <c r="G84" s="38"/>
      <c r="H84" s="38"/>
      <c r="I84" s="41"/>
      <c r="J84" s="42"/>
      <c r="K84" s="43"/>
      <c r="L84" s="44"/>
      <c r="M84" s="45"/>
    </row>
    <row r="85" spans="1:13" ht="16.5" thickBot="1" x14ac:dyDescent="0.3">
      <c r="A85" s="46"/>
      <c r="B85" s="47" t="s">
        <v>36</v>
      </c>
      <c r="C85" s="48"/>
      <c r="D85" s="49"/>
      <c r="E85" s="48"/>
      <c r="F85" s="50"/>
      <c r="G85" s="48"/>
      <c r="H85" s="48"/>
      <c r="I85" s="51"/>
      <c r="J85" s="52" t="s">
        <v>2</v>
      </c>
      <c r="K85" s="53"/>
      <c r="L85" s="53"/>
      <c r="M85" s="54"/>
    </row>
    <row r="86" spans="1:13" ht="16.5" thickTop="1" x14ac:dyDescent="0.25">
      <c r="A86" s="46"/>
      <c r="B86" s="55" t="s">
        <v>37</v>
      </c>
      <c r="C86" s="48"/>
      <c r="D86" s="49"/>
      <c r="E86" s="56"/>
      <c r="F86" s="57"/>
      <c r="G86" s="56"/>
      <c r="H86" s="56"/>
      <c r="I86" s="51"/>
      <c r="J86" s="58"/>
      <c r="K86" s="59"/>
      <c r="L86" s="59"/>
      <c r="M86" s="60"/>
    </row>
    <row r="87" spans="1:13" x14ac:dyDescent="0.25">
      <c r="A87" s="46"/>
      <c r="B87" s="47" t="s">
        <v>38</v>
      </c>
      <c r="C87" s="48"/>
      <c r="D87" s="49"/>
      <c r="E87" s="56"/>
      <c r="F87" s="57"/>
      <c r="G87" s="56"/>
      <c r="H87" s="56"/>
      <c r="I87" s="51"/>
      <c r="J87" s="61" t="s">
        <v>39</v>
      </c>
      <c r="K87" s="62"/>
      <c r="L87" s="63"/>
      <c r="M87" s="64">
        <f>SUM(K10:K83)</f>
        <v>18.274999999999999</v>
      </c>
    </row>
    <row r="88" spans="1:13" x14ac:dyDescent="0.25">
      <c r="A88" s="46"/>
      <c r="B88" s="48"/>
      <c r="C88" s="48"/>
      <c r="D88" s="49"/>
      <c r="E88" s="56"/>
      <c r="F88" s="57"/>
      <c r="G88" s="56"/>
      <c r="H88" s="56"/>
      <c r="I88" s="51"/>
      <c r="J88" s="61" t="s">
        <v>40</v>
      </c>
      <c r="K88" s="62"/>
      <c r="L88" s="63"/>
      <c r="M88" s="64">
        <f>SUM(L10:L83)</f>
        <v>18.274999999999999</v>
      </c>
    </row>
    <row r="89" spans="1:13" x14ac:dyDescent="0.25">
      <c r="A89" s="46"/>
      <c r="B89" s="48"/>
      <c r="C89" s="48"/>
      <c r="D89" s="49"/>
      <c r="E89" s="48"/>
      <c r="F89" s="50"/>
      <c r="G89" s="48"/>
      <c r="H89" s="48"/>
      <c r="I89" s="51"/>
      <c r="J89" s="61" t="s">
        <v>41</v>
      </c>
      <c r="K89" s="62"/>
      <c r="L89" s="63"/>
      <c r="M89" s="64">
        <f>SUM(M10:M83)</f>
        <v>41.299999999999983</v>
      </c>
    </row>
    <row r="90" spans="1:13" ht="16.5" thickBot="1" x14ac:dyDescent="0.3">
      <c r="A90" s="65"/>
      <c r="B90" s="66"/>
      <c r="C90" s="66"/>
      <c r="D90" s="67"/>
      <c r="E90" s="66"/>
      <c r="F90" s="68"/>
      <c r="G90" s="66"/>
      <c r="H90" s="66"/>
      <c r="I90" s="69"/>
      <c r="J90" s="70" t="s">
        <v>42</v>
      </c>
      <c r="K90" s="71"/>
      <c r="L90" s="71"/>
      <c r="M90" s="72">
        <f>SUM(I10:I83)</f>
        <v>122</v>
      </c>
    </row>
    <row r="91" spans="1:13" ht="16.5" thickTop="1" x14ac:dyDescent="0.25">
      <c r="A91" s="73"/>
      <c r="B91" s="74" t="s">
        <v>1584</v>
      </c>
      <c r="C91" s="75"/>
      <c r="D91" s="75"/>
      <c r="E91" s="75"/>
      <c r="F91" s="76"/>
      <c r="G91" s="75"/>
      <c r="H91" s="75"/>
      <c r="I91" s="75"/>
      <c r="J91" s="75"/>
      <c r="K91" s="76"/>
      <c r="L91" s="76"/>
      <c r="M91" s="77"/>
    </row>
  </sheetData>
  <printOptions gridLinesSet="0"/>
  <pageMargins left="0.75" right="0.25" top="0.75" bottom="0.55000000000000004" header="0.5" footer="0.5"/>
  <pageSetup scale="48" orientation="portrait" horizontalDpi="300" verticalDpi="300" r:id="rId1"/>
  <headerFooter alignWithMargins="0">
    <oddHeader>&amp;L&amp;D</oddHeader>
    <oddFooter>&amp;LREGISS22.XLS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92"/>
  <sheetViews>
    <sheetView showGridLines="0" zoomScale="80" zoomScaleNormal="8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52.42578125" style="11" customWidth="1"/>
    <col min="11" max="12" width="10" style="11" customWidth="1"/>
    <col min="13" max="13" width="13.85546875" style="11" customWidth="1"/>
    <col min="14" max="14" width="2.28515625" style="11" customWidth="1"/>
    <col min="15" max="16384" width="12.5703125" style="11"/>
  </cols>
  <sheetData>
    <row r="1" spans="1:14" x14ac:dyDescent="0.25">
      <c r="L1" s="12" t="s">
        <v>15</v>
      </c>
    </row>
    <row r="3" spans="1:14" ht="30.75" x14ac:dyDescent="0.45">
      <c r="A3" s="13" t="s">
        <v>0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</row>
    <row r="4" spans="1:14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</row>
    <row r="5" spans="1:14" ht="30.75" x14ac:dyDescent="0.45">
      <c r="A5" s="13" t="s">
        <v>16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</row>
    <row r="6" spans="1:14" x14ac:dyDescent="0.25">
      <c r="L6" s="12" t="s">
        <v>3</v>
      </c>
    </row>
    <row r="8" spans="1:14" x14ac:dyDescent="0.25">
      <c r="A8" s="15" t="s">
        <v>17</v>
      </c>
      <c r="B8" s="16"/>
      <c r="C8" s="17" t="s">
        <v>18</v>
      </c>
      <c r="D8" s="18"/>
      <c r="E8" s="19"/>
      <c r="F8" s="20" t="s">
        <v>19</v>
      </c>
      <c r="G8" s="20" t="s">
        <v>20</v>
      </c>
      <c r="H8" s="20" t="s">
        <v>21</v>
      </c>
      <c r="I8" s="20" t="s">
        <v>22</v>
      </c>
      <c r="J8" s="20" t="s">
        <v>23</v>
      </c>
      <c r="K8" s="20" t="s">
        <v>5</v>
      </c>
      <c r="L8" s="20" t="s">
        <v>24</v>
      </c>
      <c r="M8" s="20" t="s">
        <v>25</v>
      </c>
    </row>
    <row r="9" spans="1:14" ht="16.5" thickBot="1" x14ac:dyDescent="0.3">
      <c r="A9" s="21"/>
      <c r="B9" s="22"/>
      <c r="C9" s="23" t="s">
        <v>26</v>
      </c>
      <c r="D9" s="23" t="s">
        <v>27</v>
      </c>
      <c r="E9" s="24" t="s">
        <v>28</v>
      </c>
      <c r="F9" s="22"/>
      <c r="G9" s="22"/>
      <c r="H9" s="24" t="s">
        <v>29</v>
      </c>
      <c r="I9" s="25" t="s">
        <v>30</v>
      </c>
      <c r="J9" s="22"/>
      <c r="K9" s="24" t="s">
        <v>10</v>
      </c>
      <c r="L9" s="24" t="s">
        <v>11</v>
      </c>
      <c r="M9" s="24" t="s">
        <v>10</v>
      </c>
    </row>
    <row r="10" spans="1:14" ht="16.5" thickTop="1" x14ac:dyDescent="0.25">
      <c r="A10" s="26">
        <v>1</v>
      </c>
      <c r="B10" s="27" t="s">
        <v>30</v>
      </c>
      <c r="C10" s="27"/>
      <c r="D10" s="28">
        <v>1844</v>
      </c>
      <c r="E10" s="29"/>
      <c r="F10" s="30">
        <v>0.01</v>
      </c>
      <c r="G10" s="27" t="s">
        <v>873</v>
      </c>
      <c r="H10" s="34">
        <v>1983</v>
      </c>
      <c r="I10" s="31">
        <v>1</v>
      </c>
      <c r="J10" s="29" t="s">
        <v>779</v>
      </c>
      <c r="K10" s="32">
        <f t="shared" ref="K10:K69" si="0">IF(F10*I10&gt;0,F10*I10," ")</f>
        <v>0.01</v>
      </c>
      <c r="L10" s="33">
        <f t="shared" ref="L10:L73" si="1">K10</f>
        <v>0.01</v>
      </c>
      <c r="M10" s="33">
        <v>0.25</v>
      </c>
    </row>
    <row r="11" spans="1:14" x14ac:dyDescent="0.25">
      <c r="A11" s="26">
        <f t="shared" ref="A11:A74" si="2">A10+1</f>
        <v>2</v>
      </c>
      <c r="B11" s="29"/>
      <c r="C11" s="27"/>
      <c r="D11" s="28">
        <v>1844</v>
      </c>
      <c r="E11" s="29" t="s">
        <v>679</v>
      </c>
      <c r="F11" s="30">
        <v>0.01</v>
      </c>
      <c r="G11" s="27" t="s">
        <v>873</v>
      </c>
      <c r="H11" s="34">
        <v>1983</v>
      </c>
      <c r="I11" s="35">
        <v>1</v>
      </c>
      <c r="J11" s="29" t="s">
        <v>874</v>
      </c>
      <c r="K11" s="32">
        <f t="shared" si="0"/>
        <v>0.01</v>
      </c>
      <c r="L11" s="33">
        <f t="shared" si="1"/>
        <v>0.01</v>
      </c>
      <c r="M11" s="32">
        <v>0.25</v>
      </c>
    </row>
    <row r="12" spans="1:14" x14ac:dyDescent="0.25">
      <c r="A12" s="26">
        <f t="shared" si="2"/>
        <v>3</v>
      </c>
      <c r="B12" s="29"/>
      <c r="C12" s="27"/>
      <c r="D12" s="28">
        <f t="shared" ref="D12:D42" si="3">D11+1</f>
        <v>1845</v>
      </c>
      <c r="E12" s="29"/>
      <c r="F12" s="30">
        <v>0.02</v>
      </c>
      <c r="G12" s="27" t="s">
        <v>873</v>
      </c>
      <c r="H12" s="34">
        <v>1982</v>
      </c>
      <c r="I12" s="35">
        <v>1</v>
      </c>
      <c r="J12" s="29"/>
      <c r="K12" s="32">
        <f t="shared" si="0"/>
        <v>0.02</v>
      </c>
      <c r="L12" s="33">
        <f t="shared" si="1"/>
        <v>0.02</v>
      </c>
      <c r="M12" s="32">
        <v>0.25</v>
      </c>
    </row>
    <row r="13" spans="1:14" x14ac:dyDescent="0.25">
      <c r="A13" s="26">
        <f t="shared" si="2"/>
        <v>4</v>
      </c>
      <c r="B13" s="29"/>
      <c r="C13" s="27"/>
      <c r="D13" s="28">
        <f t="shared" si="3"/>
        <v>1846</v>
      </c>
      <c r="E13" s="29"/>
      <c r="F13" s="30">
        <v>0.03</v>
      </c>
      <c r="G13" s="27" t="s">
        <v>873</v>
      </c>
      <c r="H13" s="34">
        <v>1983</v>
      </c>
      <c r="I13" s="35">
        <v>1</v>
      </c>
      <c r="J13" s="29"/>
      <c r="K13" s="32">
        <f t="shared" si="0"/>
        <v>0.03</v>
      </c>
      <c r="L13" s="33">
        <f t="shared" si="1"/>
        <v>0.03</v>
      </c>
      <c r="M13" s="32">
        <v>0.25</v>
      </c>
    </row>
    <row r="14" spans="1:14" x14ac:dyDescent="0.25">
      <c r="A14" s="26">
        <f t="shared" si="2"/>
        <v>5</v>
      </c>
      <c r="B14" s="29"/>
      <c r="C14" s="27"/>
      <c r="D14" s="28">
        <f t="shared" si="3"/>
        <v>1847</v>
      </c>
      <c r="E14" s="29"/>
      <c r="F14" s="30">
        <v>0.04</v>
      </c>
      <c r="G14" s="27" t="s">
        <v>873</v>
      </c>
      <c r="H14" s="34">
        <v>1983</v>
      </c>
      <c r="I14" s="35">
        <v>1</v>
      </c>
      <c r="J14" s="29"/>
      <c r="K14" s="32">
        <f t="shared" si="0"/>
        <v>0.04</v>
      </c>
      <c r="L14" s="33">
        <f t="shared" si="1"/>
        <v>0.04</v>
      </c>
      <c r="M14" s="32">
        <v>0.25</v>
      </c>
    </row>
    <row r="15" spans="1:14" x14ac:dyDescent="0.25">
      <c r="A15" s="26">
        <f t="shared" si="2"/>
        <v>6</v>
      </c>
      <c r="B15" s="29"/>
      <c r="C15" s="27"/>
      <c r="D15" s="28">
        <f t="shared" si="3"/>
        <v>1848</v>
      </c>
      <c r="E15" s="29"/>
      <c r="F15" s="30">
        <v>0.05</v>
      </c>
      <c r="G15" s="27" t="s">
        <v>873</v>
      </c>
      <c r="H15" s="34">
        <v>1983</v>
      </c>
      <c r="I15" s="35">
        <v>1</v>
      </c>
      <c r="J15" s="29"/>
      <c r="K15" s="32">
        <f t="shared" si="0"/>
        <v>0.05</v>
      </c>
      <c r="L15" s="33">
        <f t="shared" si="1"/>
        <v>0.05</v>
      </c>
      <c r="M15" s="32">
        <v>0.3</v>
      </c>
    </row>
    <row r="16" spans="1:14" x14ac:dyDescent="0.25">
      <c r="A16" s="26">
        <f t="shared" si="2"/>
        <v>7</v>
      </c>
      <c r="B16" s="29"/>
      <c r="C16" s="27"/>
      <c r="D16" s="28">
        <f t="shared" si="3"/>
        <v>1849</v>
      </c>
      <c r="E16" s="29"/>
      <c r="F16" s="30">
        <v>0.06</v>
      </c>
      <c r="G16" s="27" t="s">
        <v>873</v>
      </c>
      <c r="H16" s="34">
        <v>1985</v>
      </c>
      <c r="I16" s="35">
        <v>1</v>
      </c>
      <c r="J16" s="29"/>
      <c r="K16" s="32">
        <f t="shared" si="0"/>
        <v>0.06</v>
      </c>
      <c r="L16" s="33">
        <f t="shared" si="1"/>
        <v>0.06</v>
      </c>
      <c r="M16" s="32">
        <v>0.25</v>
      </c>
    </row>
    <row r="17" spans="1:13" x14ac:dyDescent="0.25">
      <c r="A17" s="26">
        <f t="shared" si="2"/>
        <v>8</v>
      </c>
      <c r="B17" s="29"/>
      <c r="C17" s="27"/>
      <c r="D17" s="28">
        <f t="shared" si="3"/>
        <v>1850</v>
      </c>
      <c r="E17" s="29"/>
      <c r="F17" s="30">
        <v>7.0000000000000007E-2</v>
      </c>
      <c r="G17" s="27" t="s">
        <v>873</v>
      </c>
      <c r="H17" s="34">
        <v>1985</v>
      </c>
      <c r="I17" s="35">
        <v>1</v>
      </c>
      <c r="J17" s="29"/>
      <c r="K17" s="32">
        <f t="shared" si="0"/>
        <v>7.0000000000000007E-2</v>
      </c>
      <c r="L17" s="33">
        <f t="shared" si="1"/>
        <v>7.0000000000000007E-2</v>
      </c>
      <c r="M17" s="32">
        <v>0.25</v>
      </c>
    </row>
    <row r="18" spans="1:13" x14ac:dyDescent="0.25">
      <c r="A18" s="26">
        <f t="shared" si="2"/>
        <v>9</v>
      </c>
      <c r="B18" s="29"/>
      <c r="C18" s="27"/>
      <c r="D18" s="28">
        <f t="shared" si="3"/>
        <v>1851</v>
      </c>
      <c r="E18" s="29"/>
      <c r="F18" s="30">
        <v>0.08</v>
      </c>
      <c r="G18" s="27" t="s">
        <v>873</v>
      </c>
      <c r="H18" s="34">
        <v>1985</v>
      </c>
      <c r="I18" s="35">
        <v>1</v>
      </c>
      <c r="J18" s="29"/>
      <c r="K18" s="32">
        <f t="shared" si="0"/>
        <v>0.08</v>
      </c>
      <c r="L18" s="33">
        <f t="shared" si="1"/>
        <v>0.08</v>
      </c>
      <c r="M18" s="32">
        <v>0.25</v>
      </c>
    </row>
    <row r="19" spans="1:13" x14ac:dyDescent="0.25">
      <c r="A19" s="26">
        <f t="shared" si="2"/>
        <v>10</v>
      </c>
      <c r="B19" s="29"/>
      <c r="C19" s="27"/>
      <c r="D19" s="28">
        <f t="shared" si="3"/>
        <v>1852</v>
      </c>
      <c r="E19" s="29"/>
      <c r="F19" s="30">
        <v>0.09</v>
      </c>
      <c r="G19" s="27" t="s">
        <v>873</v>
      </c>
      <c r="H19" s="34">
        <v>1985</v>
      </c>
      <c r="I19" s="35">
        <v>1</v>
      </c>
      <c r="J19" s="29"/>
      <c r="K19" s="32">
        <f t="shared" si="0"/>
        <v>0.09</v>
      </c>
      <c r="L19" s="33">
        <f t="shared" si="1"/>
        <v>0.09</v>
      </c>
      <c r="M19" s="32">
        <v>0.25</v>
      </c>
    </row>
    <row r="20" spans="1:13" x14ac:dyDescent="0.25">
      <c r="A20" s="26">
        <f t="shared" si="2"/>
        <v>11</v>
      </c>
      <c r="B20" s="29"/>
      <c r="C20" s="27"/>
      <c r="D20" s="28">
        <f t="shared" si="3"/>
        <v>1853</v>
      </c>
      <c r="E20" s="29"/>
      <c r="F20" s="30">
        <v>0.1</v>
      </c>
      <c r="G20" s="27" t="s">
        <v>873</v>
      </c>
      <c r="H20" s="34">
        <v>1984</v>
      </c>
      <c r="I20" s="35">
        <v>1</v>
      </c>
      <c r="J20" s="29"/>
      <c r="K20" s="32">
        <f t="shared" si="0"/>
        <v>0.1</v>
      </c>
      <c r="L20" s="33">
        <f t="shared" si="1"/>
        <v>0.1</v>
      </c>
      <c r="M20" s="32">
        <v>0.25</v>
      </c>
    </row>
    <row r="21" spans="1:13" x14ac:dyDescent="0.25">
      <c r="A21" s="26">
        <f t="shared" si="2"/>
        <v>12</v>
      </c>
      <c r="B21" s="29"/>
      <c r="C21" s="27"/>
      <c r="D21" s="28">
        <f t="shared" si="3"/>
        <v>1854</v>
      </c>
      <c r="E21" s="29"/>
      <c r="F21" s="30">
        <v>0.11</v>
      </c>
      <c r="G21" s="27" t="s">
        <v>873</v>
      </c>
      <c r="H21" s="34">
        <v>1985</v>
      </c>
      <c r="I21" s="35">
        <v>1</v>
      </c>
      <c r="J21" s="29"/>
      <c r="K21" s="32">
        <f t="shared" si="0"/>
        <v>0.11</v>
      </c>
      <c r="L21" s="33">
        <f t="shared" si="1"/>
        <v>0.11</v>
      </c>
      <c r="M21" s="32">
        <v>0.4</v>
      </c>
    </row>
    <row r="22" spans="1:13" x14ac:dyDescent="0.25">
      <c r="A22" s="26">
        <f t="shared" si="2"/>
        <v>13</v>
      </c>
      <c r="B22" s="29"/>
      <c r="C22" s="27"/>
      <c r="D22" s="28">
        <f t="shared" si="3"/>
        <v>1855</v>
      </c>
      <c r="E22" s="29"/>
      <c r="F22" s="30">
        <v>0.13</v>
      </c>
      <c r="G22" s="27" t="s">
        <v>873</v>
      </c>
      <c r="H22" s="34">
        <v>1982</v>
      </c>
      <c r="I22" s="35">
        <v>1</v>
      </c>
      <c r="J22" s="29"/>
      <c r="K22" s="32">
        <f t="shared" si="0"/>
        <v>0.13</v>
      </c>
      <c r="L22" s="33">
        <f t="shared" si="1"/>
        <v>0.13</v>
      </c>
      <c r="M22" s="32">
        <v>0.4</v>
      </c>
    </row>
    <row r="23" spans="1:13" x14ac:dyDescent="0.25">
      <c r="A23" s="26">
        <f t="shared" si="2"/>
        <v>14</v>
      </c>
      <c r="B23" s="29"/>
      <c r="C23" s="27"/>
      <c r="D23" s="28">
        <f t="shared" si="3"/>
        <v>1856</v>
      </c>
      <c r="E23" s="29"/>
      <c r="F23" s="30">
        <v>0.14000000000000001</v>
      </c>
      <c r="G23" s="27" t="s">
        <v>873</v>
      </c>
      <c r="H23" s="34">
        <v>1985</v>
      </c>
      <c r="I23" s="35">
        <v>1</v>
      </c>
      <c r="J23" s="29"/>
      <c r="K23" s="32">
        <f t="shared" si="0"/>
        <v>0.14000000000000001</v>
      </c>
      <c r="L23" s="33">
        <f t="shared" si="1"/>
        <v>0.14000000000000001</v>
      </c>
      <c r="M23" s="32">
        <v>0.3</v>
      </c>
    </row>
    <row r="24" spans="1:13" x14ac:dyDescent="0.25">
      <c r="A24" s="26">
        <f t="shared" si="2"/>
        <v>15</v>
      </c>
      <c r="B24" s="29"/>
      <c r="C24" s="27"/>
      <c r="D24" s="28">
        <f t="shared" si="3"/>
        <v>1857</v>
      </c>
      <c r="E24" s="29"/>
      <c r="F24" s="30">
        <v>0.17</v>
      </c>
      <c r="G24" s="27" t="s">
        <v>873</v>
      </c>
      <c r="H24" s="34">
        <v>1981</v>
      </c>
      <c r="I24" s="35">
        <v>1</v>
      </c>
      <c r="J24" s="29"/>
      <c r="K24" s="32">
        <f t="shared" si="0"/>
        <v>0.17</v>
      </c>
      <c r="L24" s="33">
        <f t="shared" si="1"/>
        <v>0.17</v>
      </c>
      <c r="M24" s="32">
        <v>0.35</v>
      </c>
    </row>
    <row r="25" spans="1:13" x14ac:dyDescent="0.25">
      <c r="A25" s="26">
        <f t="shared" si="2"/>
        <v>16</v>
      </c>
      <c r="B25" s="29"/>
      <c r="C25" s="27"/>
      <c r="D25" s="28">
        <f t="shared" si="3"/>
        <v>1858</v>
      </c>
      <c r="E25" s="29"/>
      <c r="F25" s="30">
        <v>0.18</v>
      </c>
      <c r="G25" s="27" t="s">
        <v>873</v>
      </c>
      <c r="H25" s="34">
        <v>1981</v>
      </c>
      <c r="I25" s="35">
        <v>1</v>
      </c>
      <c r="J25" s="29"/>
      <c r="K25" s="32">
        <f t="shared" si="0"/>
        <v>0.18</v>
      </c>
      <c r="L25" s="33">
        <f t="shared" si="1"/>
        <v>0.18</v>
      </c>
      <c r="M25" s="32">
        <v>0.35</v>
      </c>
    </row>
    <row r="26" spans="1:13" x14ac:dyDescent="0.25">
      <c r="A26" s="26">
        <f t="shared" si="2"/>
        <v>17</v>
      </c>
      <c r="B26" s="29"/>
      <c r="C26" s="27"/>
      <c r="D26" s="28">
        <f t="shared" si="3"/>
        <v>1859</v>
      </c>
      <c r="E26" s="29"/>
      <c r="F26" s="30">
        <v>0.19</v>
      </c>
      <c r="G26" s="27" t="s">
        <v>873</v>
      </c>
      <c r="H26" s="34">
        <v>1980</v>
      </c>
      <c r="I26" s="35">
        <v>1</v>
      </c>
      <c r="J26" s="29"/>
      <c r="K26" s="32">
        <f t="shared" si="0"/>
        <v>0.19</v>
      </c>
      <c r="L26" s="33">
        <f t="shared" si="1"/>
        <v>0.19</v>
      </c>
      <c r="M26" s="32">
        <v>0.45</v>
      </c>
    </row>
    <row r="27" spans="1:13" x14ac:dyDescent="0.25">
      <c r="A27" s="26">
        <f t="shared" si="2"/>
        <v>18</v>
      </c>
      <c r="B27" s="29"/>
      <c r="C27" s="27"/>
      <c r="D27" s="28">
        <f t="shared" si="3"/>
        <v>1860</v>
      </c>
      <c r="E27" s="29"/>
      <c r="F27" s="30">
        <v>0.2</v>
      </c>
      <c r="G27" s="27" t="s">
        <v>873</v>
      </c>
      <c r="H27" s="34">
        <v>1982</v>
      </c>
      <c r="I27" s="35">
        <v>1</v>
      </c>
      <c r="J27" s="29"/>
      <c r="K27" s="32">
        <f t="shared" si="0"/>
        <v>0.2</v>
      </c>
      <c r="L27" s="33">
        <f t="shared" si="1"/>
        <v>0.2</v>
      </c>
      <c r="M27" s="32">
        <v>0.4</v>
      </c>
    </row>
    <row r="28" spans="1:13" x14ac:dyDescent="0.25">
      <c r="A28" s="26">
        <f t="shared" si="2"/>
        <v>19</v>
      </c>
      <c r="B28" s="29"/>
      <c r="C28" s="27"/>
      <c r="D28" s="28">
        <f t="shared" si="3"/>
        <v>1861</v>
      </c>
      <c r="E28" s="29"/>
      <c r="F28" s="30">
        <v>0.2</v>
      </c>
      <c r="G28" s="27" t="s">
        <v>873</v>
      </c>
      <c r="H28" s="34">
        <v>1983</v>
      </c>
      <c r="I28" s="35">
        <v>1</v>
      </c>
      <c r="J28" s="29"/>
      <c r="K28" s="32">
        <f t="shared" si="0"/>
        <v>0.2</v>
      </c>
      <c r="L28" s="33">
        <f t="shared" si="1"/>
        <v>0.2</v>
      </c>
      <c r="M28" s="32">
        <v>0.5</v>
      </c>
    </row>
    <row r="29" spans="1:13" x14ac:dyDescent="0.25">
      <c r="A29" s="26">
        <f t="shared" si="2"/>
        <v>20</v>
      </c>
      <c r="B29" s="29"/>
      <c r="C29" s="27"/>
      <c r="D29" s="28">
        <f t="shared" si="3"/>
        <v>1862</v>
      </c>
      <c r="E29" s="29"/>
      <c r="F29" s="30">
        <v>0.2</v>
      </c>
      <c r="G29" s="27" t="s">
        <v>873</v>
      </c>
      <c r="H29" s="34">
        <v>1984</v>
      </c>
      <c r="I29" s="35">
        <v>1</v>
      </c>
      <c r="J29" s="79" t="s">
        <v>875</v>
      </c>
      <c r="K29" s="32">
        <f t="shared" si="0"/>
        <v>0.2</v>
      </c>
      <c r="L29" s="33">
        <f t="shared" si="1"/>
        <v>0.2</v>
      </c>
      <c r="M29" s="32">
        <v>0.4</v>
      </c>
    </row>
    <row r="30" spans="1:13" x14ac:dyDescent="0.25">
      <c r="A30" s="26">
        <f t="shared" si="2"/>
        <v>21</v>
      </c>
      <c r="B30" s="29"/>
      <c r="C30" s="27"/>
      <c r="D30" s="28">
        <v>1862</v>
      </c>
      <c r="E30" s="29" t="s">
        <v>69</v>
      </c>
      <c r="F30" s="30">
        <v>0.2</v>
      </c>
      <c r="G30" s="27" t="s">
        <v>873</v>
      </c>
      <c r="H30" s="34">
        <v>1984</v>
      </c>
      <c r="I30" s="35">
        <v>1</v>
      </c>
      <c r="J30" s="79" t="s">
        <v>876</v>
      </c>
      <c r="K30" s="32">
        <f t="shared" si="0"/>
        <v>0.2</v>
      </c>
      <c r="L30" s="33">
        <f t="shared" si="1"/>
        <v>0.2</v>
      </c>
      <c r="M30" s="32">
        <v>0.4</v>
      </c>
    </row>
    <row r="31" spans="1:13" x14ac:dyDescent="0.25">
      <c r="A31" s="26">
        <f t="shared" si="2"/>
        <v>22</v>
      </c>
      <c r="B31" s="29"/>
      <c r="C31" s="27"/>
      <c r="D31" s="28">
        <v>1862</v>
      </c>
      <c r="E31" s="29" t="s">
        <v>586</v>
      </c>
      <c r="F31" s="30">
        <v>0.2</v>
      </c>
      <c r="G31" s="27" t="s">
        <v>873</v>
      </c>
      <c r="H31" s="34">
        <v>1990</v>
      </c>
      <c r="I31" s="35">
        <v>1</v>
      </c>
      <c r="J31" s="29" t="s">
        <v>877</v>
      </c>
      <c r="K31" s="32">
        <f t="shared" si="0"/>
        <v>0.2</v>
      </c>
      <c r="L31" s="33">
        <f t="shared" si="1"/>
        <v>0.2</v>
      </c>
      <c r="M31" s="33">
        <v>0.4</v>
      </c>
    </row>
    <row r="32" spans="1:13" x14ac:dyDescent="0.25">
      <c r="A32" s="26">
        <f t="shared" si="2"/>
        <v>23</v>
      </c>
      <c r="B32" s="29"/>
      <c r="C32" s="27"/>
      <c r="D32" s="28">
        <f t="shared" si="3"/>
        <v>1863</v>
      </c>
      <c r="E32" s="29"/>
      <c r="F32" s="30">
        <v>0.22</v>
      </c>
      <c r="G32" s="27" t="s">
        <v>873</v>
      </c>
      <c r="H32" s="34">
        <v>1985</v>
      </c>
      <c r="I32" s="35">
        <v>1</v>
      </c>
      <c r="J32" s="29" t="s">
        <v>878</v>
      </c>
      <c r="K32" s="32">
        <f t="shared" si="0"/>
        <v>0.22</v>
      </c>
      <c r="L32" s="33">
        <f t="shared" si="1"/>
        <v>0.22</v>
      </c>
      <c r="M32" s="32">
        <v>0.75</v>
      </c>
    </row>
    <row r="33" spans="1:13" x14ac:dyDescent="0.25">
      <c r="A33" s="26">
        <f t="shared" si="2"/>
        <v>24</v>
      </c>
      <c r="B33" s="29"/>
      <c r="C33" s="27"/>
      <c r="D33" s="28">
        <v>1863</v>
      </c>
      <c r="E33" s="29" t="s">
        <v>51</v>
      </c>
      <c r="F33" s="30">
        <v>0.22</v>
      </c>
      <c r="G33" s="27" t="s">
        <v>873</v>
      </c>
      <c r="H33" s="34">
        <v>1985</v>
      </c>
      <c r="I33" s="35">
        <v>1</v>
      </c>
      <c r="J33" s="29" t="s">
        <v>766</v>
      </c>
      <c r="K33" s="32">
        <f t="shared" si="0"/>
        <v>0.22</v>
      </c>
      <c r="L33" s="33">
        <f t="shared" si="1"/>
        <v>0.22</v>
      </c>
      <c r="M33" s="32">
        <v>0.65</v>
      </c>
    </row>
    <row r="34" spans="1:13" x14ac:dyDescent="0.25">
      <c r="A34" s="26">
        <f t="shared" si="2"/>
        <v>25</v>
      </c>
      <c r="B34" s="29"/>
      <c r="C34" s="27"/>
      <c r="D34" s="28">
        <f t="shared" si="3"/>
        <v>1864</v>
      </c>
      <c r="E34" s="29"/>
      <c r="F34" s="30">
        <v>0.3</v>
      </c>
      <c r="G34" s="27" t="s">
        <v>873</v>
      </c>
      <c r="H34" s="34">
        <v>1984</v>
      </c>
      <c r="I34" s="35">
        <v>1</v>
      </c>
      <c r="J34" s="29" t="s">
        <v>779</v>
      </c>
      <c r="K34" s="32">
        <f t="shared" si="0"/>
        <v>0.3</v>
      </c>
      <c r="L34" s="33">
        <f t="shared" si="1"/>
        <v>0.3</v>
      </c>
      <c r="M34" s="32">
        <v>0.6</v>
      </c>
    </row>
    <row r="35" spans="1:13" x14ac:dyDescent="0.25">
      <c r="A35" s="26">
        <f t="shared" si="2"/>
        <v>26</v>
      </c>
      <c r="B35" s="29"/>
      <c r="C35" s="27"/>
      <c r="D35" s="28">
        <v>1864</v>
      </c>
      <c r="E35" s="29" t="s">
        <v>69</v>
      </c>
      <c r="F35" s="30">
        <v>0.3</v>
      </c>
      <c r="G35" s="27" t="s">
        <v>873</v>
      </c>
      <c r="H35" s="34">
        <v>1984</v>
      </c>
      <c r="I35" s="35">
        <v>1</v>
      </c>
      <c r="J35" s="29" t="s">
        <v>876</v>
      </c>
      <c r="K35" s="32">
        <f t="shared" si="0"/>
        <v>0.3</v>
      </c>
      <c r="L35" s="33">
        <f t="shared" si="1"/>
        <v>0.3</v>
      </c>
      <c r="M35" s="32">
        <v>0.55000000000000004</v>
      </c>
    </row>
    <row r="36" spans="1:13" x14ac:dyDescent="0.25">
      <c r="A36" s="26">
        <f t="shared" si="2"/>
        <v>27</v>
      </c>
      <c r="B36" s="29"/>
      <c r="C36" s="27"/>
      <c r="D36" s="28">
        <f t="shared" si="3"/>
        <v>1865</v>
      </c>
      <c r="E36" s="29"/>
      <c r="F36" s="30">
        <v>0.35</v>
      </c>
      <c r="G36" s="27" t="s">
        <v>873</v>
      </c>
      <c r="H36" s="34">
        <v>1981</v>
      </c>
      <c r="I36" s="35">
        <v>1</v>
      </c>
      <c r="J36" s="29"/>
      <c r="K36" s="32">
        <f t="shared" si="0"/>
        <v>0.35</v>
      </c>
      <c r="L36" s="33">
        <f t="shared" si="1"/>
        <v>0.35</v>
      </c>
      <c r="M36" s="32">
        <v>0.75</v>
      </c>
    </row>
    <row r="37" spans="1:13" x14ac:dyDescent="0.25">
      <c r="A37" s="26">
        <f t="shared" si="2"/>
        <v>28</v>
      </c>
      <c r="B37" s="29"/>
      <c r="C37" s="27"/>
      <c r="D37" s="28">
        <f t="shared" si="3"/>
        <v>1866</v>
      </c>
      <c r="E37" s="29"/>
      <c r="F37" s="30">
        <v>0.37</v>
      </c>
      <c r="G37" s="27" t="s">
        <v>873</v>
      </c>
      <c r="H37" s="34">
        <v>1982</v>
      </c>
      <c r="I37" s="35">
        <v>1</v>
      </c>
      <c r="J37" s="29"/>
      <c r="K37" s="32">
        <f t="shared" si="0"/>
        <v>0.37</v>
      </c>
      <c r="L37" s="33">
        <f t="shared" si="1"/>
        <v>0.37</v>
      </c>
      <c r="M37" s="32">
        <v>0.8</v>
      </c>
    </row>
    <row r="38" spans="1:13" x14ac:dyDescent="0.25">
      <c r="A38" s="26">
        <f t="shared" si="2"/>
        <v>29</v>
      </c>
      <c r="B38" s="29"/>
      <c r="C38" s="27"/>
      <c r="D38" s="28">
        <f t="shared" si="3"/>
        <v>1867</v>
      </c>
      <c r="E38" s="29"/>
      <c r="F38" s="30">
        <v>0.39</v>
      </c>
      <c r="G38" s="27" t="s">
        <v>873</v>
      </c>
      <c r="H38" s="34">
        <v>1985</v>
      </c>
      <c r="I38" s="35">
        <v>1</v>
      </c>
      <c r="J38" s="29" t="s">
        <v>779</v>
      </c>
      <c r="K38" s="32">
        <f t="shared" si="0"/>
        <v>0.39</v>
      </c>
      <c r="L38" s="33">
        <f t="shared" si="1"/>
        <v>0.39</v>
      </c>
      <c r="M38" s="32">
        <v>0.9</v>
      </c>
    </row>
    <row r="39" spans="1:13" x14ac:dyDescent="0.25">
      <c r="A39" s="26">
        <f t="shared" si="2"/>
        <v>30</v>
      </c>
      <c r="B39" s="29"/>
      <c r="C39" s="27"/>
      <c r="D39" s="28">
        <v>1867</v>
      </c>
      <c r="E39" s="29" t="s">
        <v>586</v>
      </c>
      <c r="F39" s="30">
        <v>0.39</v>
      </c>
      <c r="G39" s="27" t="s">
        <v>873</v>
      </c>
      <c r="H39" s="34">
        <v>1985</v>
      </c>
      <c r="I39" s="35">
        <v>1</v>
      </c>
      <c r="J39" s="29" t="s">
        <v>766</v>
      </c>
      <c r="K39" s="32">
        <f t="shared" si="0"/>
        <v>0.39</v>
      </c>
      <c r="L39" s="33">
        <f t="shared" si="1"/>
        <v>0.39</v>
      </c>
      <c r="M39" s="32">
        <v>0.9</v>
      </c>
    </row>
    <row r="40" spans="1:13" x14ac:dyDescent="0.25">
      <c r="A40" s="26">
        <f t="shared" si="2"/>
        <v>31</v>
      </c>
      <c r="B40" s="29"/>
      <c r="C40" s="27"/>
      <c r="D40" s="28">
        <f t="shared" si="3"/>
        <v>1868</v>
      </c>
      <c r="E40" s="29"/>
      <c r="F40" s="30">
        <v>0.4</v>
      </c>
      <c r="G40" s="27" t="s">
        <v>873</v>
      </c>
      <c r="H40" s="34">
        <v>1984</v>
      </c>
      <c r="I40" s="35">
        <v>1</v>
      </c>
      <c r="J40" s="29" t="s">
        <v>779</v>
      </c>
      <c r="K40" s="32">
        <f t="shared" si="0"/>
        <v>0.4</v>
      </c>
      <c r="L40" s="33">
        <f t="shared" si="1"/>
        <v>0.4</v>
      </c>
      <c r="M40" s="32">
        <v>0.9</v>
      </c>
    </row>
    <row r="41" spans="1:13" x14ac:dyDescent="0.25">
      <c r="A41" s="26">
        <f t="shared" si="2"/>
        <v>32</v>
      </c>
      <c r="B41" s="29"/>
      <c r="C41" s="27"/>
      <c r="D41" s="28">
        <v>1868</v>
      </c>
      <c r="E41" s="29" t="s">
        <v>69</v>
      </c>
      <c r="F41" s="30">
        <v>0.4</v>
      </c>
      <c r="G41" s="27" t="s">
        <v>873</v>
      </c>
      <c r="H41" s="34">
        <v>1984</v>
      </c>
      <c r="I41" s="35">
        <v>1</v>
      </c>
      <c r="J41" s="29" t="s">
        <v>766</v>
      </c>
      <c r="K41" s="32">
        <f t="shared" si="0"/>
        <v>0.4</v>
      </c>
      <c r="L41" s="33">
        <f t="shared" si="1"/>
        <v>0.4</v>
      </c>
      <c r="M41" s="32">
        <v>0.9</v>
      </c>
    </row>
    <row r="42" spans="1:13" x14ac:dyDescent="0.25">
      <c r="A42" s="26">
        <f t="shared" si="2"/>
        <v>33</v>
      </c>
      <c r="B42" s="29"/>
      <c r="C42" s="27"/>
      <c r="D42" s="28">
        <f t="shared" si="3"/>
        <v>1869</v>
      </c>
      <c r="E42" s="29"/>
      <c r="F42" s="30">
        <v>0.5</v>
      </c>
      <c r="G42" s="27" t="s">
        <v>873</v>
      </c>
      <c r="H42" s="34">
        <v>1985</v>
      </c>
      <c r="I42" s="35">
        <v>1</v>
      </c>
      <c r="J42" s="29" t="s">
        <v>879</v>
      </c>
      <c r="K42" s="32">
        <f t="shared" si="0"/>
        <v>0.5</v>
      </c>
      <c r="L42" s="33">
        <f t="shared" si="1"/>
        <v>0.5</v>
      </c>
      <c r="M42" s="32">
        <v>0.95</v>
      </c>
    </row>
    <row r="43" spans="1:13" x14ac:dyDescent="0.25">
      <c r="A43" s="26">
        <f t="shared" si="2"/>
        <v>34</v>
      </c>
      <c r="B43" s="29"/>
      <c r="C43" s="27"/>
      <c r="D43" s="28">
        <v>1869</v>
      </c>
      <c r="E43" s="29" t="s">
        <v>69</v>
      </c>
      <c r="F43" s="30">
        <v>0.5</v>
      </c>
      <c r="G43" s="27" t="s">
        <v>873</v>
      </c>
      <c r="H43" s="34">
        <v>1985</v>
      </c>
      <c r="I43" s="35">
        <v>1</v>
      </c>
      <c r="J43" s="29" t="s">
        <v>880</v>
      </c>
      <c r="K43" s="32">
        <f t="shared" si="0"/>
        <v>0.5</v>
      </c>
      <c r="L43" s="33">
        <f t="shared" si="1"/>
        <v>0.5</v>
      </c>
      <c r="M43" s="32">
        <v>0.95</v>
      </c>
    </row>
    <row r="44" spans="1:13" x14ac:dyDescent="0.25">
      <c r="A44" s="26">
        <f t="shared" si="2"/>
        <v>35</v>
      </c>
      <c r="B44" s="29"/>
      <c r="C44" s="27"/>
      <c r="D44" s="28">
        <v>1874</v>
      </c>
      <c r="E44" s="29"/>
      <c r="F44" s="30">
        <v>0.15</v>
      </c>
      <c r="G44" s="27" t="s">
        <v>881</v>
      </c>
      <c r="H44" s="34">
        <v>1981</v>
      </c>
      <c r="I44" s="35">
        <v>1</v>
      </c>
      <c r="J44" s="29"/>
      <c r="K44" s="32">
        <f t="shared" si="0"/>
        <v>0.15</v>
      </c>
      <c r="L44" s="33">
        <f t="shared" si="1"/>
        <v>0.15</v>
      </c>
      <c r="M44" s="32">
        <v>0.3</v>
      </c>
    </row>
    <row r="45" spans="1:13" x14ac:dyDescent="0.25">
      <c r="A45" s="26">
        <f t="shared" si="2"/>
        <v>36</v>
      </c>
      <c r="B45" s="29"/>
      <c r="C45" s="27"/>
      <c r="D45" s="28">
        <f>D44+1</f>
        <v>1875</v>
      </c>
      <c r="E45" s="29"/>
      <c r="F45" s="30">
        <v>0.15</v>
      </c>
      <c r="G45" s="80" t="s">
        <v>882</v>
      </c>
      <c r="H45" s="34">
        <v>1981</v>
      </c>
      <c r="I45" s="35">
        <v>1</v>
      </c>
      <c r="J45" s="29"/>
      <c r="K45" s="32">
        <f t="shared" si="0"/>
        <v>0.15</v>
      </c>
      <c r="L45" s="33">
        <f t="shared" si="1"/>
        <v>0.15</v>
      </c>
      <c r="M45" s="32">
        <v>0.35</v>
      </c>
    </row>
    <row r="46" spans="1:13" x14ac:dyDescent="0.25">
      <c r="A46" s="26">
        <f t="shared" si="2"/>
        <v>37</v>
      </c>
      <c r="B46" s="29"/>
      <c r="C46" s="27"/>
      <c r="D46" s="83" t="s">
        <v>883</v>
      </c>
      <c r="E46" s="29" t="s">
        <v>69</v>
      </c>
      <c r="F46" s="30">
        <v>0.18</v>
      </c>
      <c r="G46" s="27" t="s">
        <v>884</v>
      </c>
      <c r="H46" s="34">
        <v>1981</v>
      </c>
      <c r="I46" s="35">
        <v>4</v>
      </c>
      <c r="J46" s="29"/>
      <c r="K46" s="32">
        <f t="shared" si="0"/>
        <v>0.72</v>
      </c>
      <c r="L46" s="33">
        <f t="shared" si="1"/>
        <v>0.72</v>
      </c>
      <c r="M46" s="32">
        <v>1.4</v>
      </c>
    </row>
    <row r="47" spans="1:13" x14ac:dyDescent="0.25">
      <c r="A47" s="26">
        <f t="shared" si="2"/>
        <v>38</v>
      </c>
      <c r="B47" s="29"/>
      <c r="C47" s="27"/>
      <c r="D47" s="28">
        <v>1890</v>
      </c>
      <c r="E47" s="29"/>
      <c r="F47" s="30">
        <v>0.18</v>
      </c>
      <c r="G47" s="27" t="s">
        <v>885</v>
      </c>
      <c r="H47" s="34">
        <v>1981</v>
      </c>
      <c r="I47" s="35">
        <v>1</v>
      </c>
      <c r="J47" s="29"/>
      <c r="K47" s="32">
        <f t="shared" si="0"/>
        <v>0.18</v>
      </c>
      <c r="L47" s="33">
        <f t="shared" si="1"/>
        <v>0.18</v>
      </c>
      <c r="M47" s="32">
        <v>0.35</v>
      </c>
    </row>
    <row r="48" spans="1:13" x14ac:dyDescent="0.25">
      <c r="A48" s="26">
        <f t="shared" si="2"/>
        <v>39</v>
      </c>
      <c r="B48" s="29"/>
      <c r="C48" s="27"/>
      <c r="D48" s="28">
        <f>D47+1</f>
        <v>1891</v>
      </c>
      <c r="E48" s="29"/>
      <c r="F48" s="30">
        <v>0.18</v>
      </c>
      <c r="G48" s="27" t="s">
        <v>886</v>
      </c>
      <c r="H48" s="34">
        <v>1981</v>
      </c>
      <c r="I48" s="35">
        <v>1</v>
      </c>
      <c r="J48" s="29"/>
      <c r="K48" s="32">
        <f t="shared" si="0"/>
        <v>0.18</v>
      </c>
      <c r="L48" s="33">
        <f t="shared" si="1"/>
        <v>0.18</v>
      </c>
      <c r="M48" s="32">
        <v>0.35</v>
      </c>
    </row>
    <row r="49" spans="1:13" x14ac:dyDescent="0.25">
      <c r="A49" s="26">
        <f t="shared" si="2"/>
        <v>40</v>
      </c>
      <c r="B49" s="29"/>
      <c r="C49" s="27"/>
      <c r="D49" s="28">
        <v>1894</v>
      </c>
      <c r="E49" s="29"/>
      <c r="F49" s="30">
        <v>0.2</v>
      </c>
      <c r="G49" s="27" t="s">
        <v>887</v>
      </c>
      <c r="H49" s="34">
        <v>1981</v>
      </c>
      <c r="I49" s="35">
        <v>1</v>
      </c>
      <c r="J49" s="29"/>
      <c r="K49" s="32">
        <f t="shared" si="0"/>
        <v>0.2</v>
      </c>
      <c r="L49" s="33">
        <f t="shared" si="1"/>
        <v>0.2</v>
      </c>
      <c r="M49" s="32">
        <v>0.4</v>
      </c>
    </row>
    <row r="50" spans="1:13" x14ac:dyDescent="0.25">
      <c r="A50" s="26">
        <f t="shared" si="2"/>
        <v>41</v>
      </c>
      <c r="B50" s="29"/>
      <c r="C50" s="27"/>
      <c r="D50" s="28">
        <v>1894</v>
      </c>
      <c r="E50" s="29" t="s">
        <v>888</v>
      </c>
      <c r="F50" s="30">
        <v>0.2</v>
      </c>
      <c r="G50" s="27" t="s">
        <v>887</v>
      </c>
      <c r="H50" s="34">
        <v>1981</v>
      </c>
      <c r="I50" s="35">
        <v>1</v>
      </c>
      <c r="J50" s="29"/>
      <c r="K50" s="32">
        <f t="shared" si="0"/>
        <v>0.2</v>
      </c>
      <c r="L50" s="33">
        <f t="shared" si="1"/>
        <v>0.2</v>
      </c>
      <c r="M50" s="32">
        <v>0.35</v>
      </c>
    </row>
    <row r="51" spans="1:13" x14ac:dyDescent="0.25">
      <c r="A51" s="26">
        <f t="shared" si="2"/>
        <v>42</v>
      </c>
      <c r="B51" s="29"/>
      <c r="C51" s="27"/>
      <c r="D51" s="28">
        <f>D50+1</f>
        <v>1895</v>
      </c>
      <c r="E51" s="29"/>
      <c r="F51" s="30">
        <v>0.2</v>
      </c>
      <c r="G51" s="27" t="s">
        <v>889</v>
      </c>
      <c r="H51" s="34">
        <v>1981</v>
      </c>
      <c r="I51" s="35">
        <v>1</v>
      </c>
      <c r="J51" s="29"/>
      <c r="K51" s="32">
        <f t="shared" si="0"/>
        <v>0.2</v>
      </c>
      <c r="L51" s="33">
        <f t="shared" si="1"/>
        <v>0.2</v>
      </c>
      <c r="M51" s="32">
        <v>0.4</v>
      </c>
    </row>
    <row r="52" spans="1:13" x14ac:dyDescent="0.25">
      <c r="A52" s="26">
        <f t="shared" si="2"/>
        <v>43</v>
      </c>
      <c r="B52" s="29"/>
      <c r="C52" s="27"/>
      <c r="D52" s="28">
        <v>1897</v>
      </c>
      <c r="E52" s="29"/>
      <c r="F52" s="30">
        <v>0.01</v>
      </c>
      <c r="G52" s="27" t="s">
        <v>890</v>
      </c>
      <c r="H52" s="34">
        <v>1983</v>
      </c>
      <c r="I52" s="35">
        <v>1</v>
      </c>
      <c r="J52" s="29"/>
      <c r="K52" s="32">
        <f t="shared" si="0"/>
        <v>0.01</v>
      </c>
      <c r="L52" s="33">
        <f t="shared" si="1"/>
        <v>0.01</v>
      </c>
      <c r="M52" s="32">
        <v>0.25</v>
      </c>
    </row>
    <row r="53" spans="1:13" x14ac:dyDescent="0.25">
      <c r="A53" s="26">
        <f t="shared" si="2"/>
        <v>44</v>
      </c>
      <c r="B53" s="29"/>
      <c r="C53" s="27"/>
      <c r="D53" s="36" t="s">
        <v>891</v>
      </c>
      <c r="E53" s="29"/>
      <c r="F53" s="30">
        <v>0.02</v>
      </c>
      <c r="G53" s="27" t="s">
        <v>890</v>
      </c>
      <c r="H53" s="34">
        <v>1982</v>
      </c>
      <c r="I53" s="35">
        <v>1</v>
      </c>
      <c r="J53" s="29"/>
      <c r="K53" s="32">
        <f t="shared" si="0"/>
        <v>0.02</v>
      </c>
      <c r="L53" s="33">
        <f t="shared" si="1"/>
        <v>0.02</v>
      </c>
      <c r="M53" s="32">
        <v>0.25</v>
      </c>
    </row>
    <row r="54" spans="1:13" x14ac:dyDescent="0.25">
      <c r="A54" s="26">
        <f t="shared" si="2"/>
        <v>45</v>
      </c>
      <c r="B54" s="29"/>
      <c r="C54" s="27"/>
      <c r="D54" s="28">
        <v>1898</v>
      </c>
      <c r="E54" s="29"/>
      <c r="F54" s="30">
        <v>0.03</v>
      </c>
      <c r="G54" s="27" t="s">
        <v>890</v>
      </c>
      <c r="H54" s="34">
        <v>1983</v>
      </c>
      <c r="I54" s="35">
        <v>1</v>
      </c>
      <c r="J54" s="29"/>
      <c r="K54" s="32">
        <f t="shared" si="0"/>
        <v>0.03</v>
      </c>
      <c r="L54" s="33">
        <f t="shared" si="1"/>
        <v>0.03</v>
      </c>
      <c r="M54" s="32">
        <v>0.25</v>
      </c>
    </row>
    <row r="55" spans="1:13" x14ac:dyDescent="0.25">
      <c r="A55" s="26">
        <f t="shared" si="2"/>
        <v>46</v>
      </c>
      <c r="B55" s="29"/>
      <c r="C55" s="27"/>
      <c r="D55" s="36" t="s">
        <v>892</v>
      </c>
      <c r="E55" s="29"/>
      <c r="F55" s="30">
        <v>0.04</v>
      </c>
      <c r="G55" s="27" t="s">
        <v>890</v>
      </c>
      <c r="H55" s="34">
        <v>1982</v>
      </c>
      <c r="I55" s="35">
        <v>1</v>
      </c>
      <c r="J55" s="29"/>
      <c r="K55" s="32">
        <f t="shared" si="0"/>
        <v>0.04</v>
      </c>
      <c r="L55" s="33">
        <f t="shared" si="1"/>
        <v>0.04</v>
      </c>
      <c r="M55" s="32">
        <v>0.25</v>
      </c>
    </row>
    <row r="56" spans="1:13" x14ac:dyDescent="0.25">
      <c r="A56" s="26">
        <f t="shared" si="2"/>
        <v>47</v>
      </c>
      <c r="B56" s="29"/>
      <c r="C56" s="27"/>
      <c r="D56" s="28">
        <v>1899</v>
      </c>
      <c r="E56" s="29"/>
      <c r="F56" s="30">
        <v>0.05</v>
      </c>
      <c r="G56" s="27" t="s">
        <v>890</v>
      </c>
      <c r="H56" s="34">
        <v>1983</v>
      </c>
      <c r="I56" s="35">
        <v>1</v>
      </c>
      <c r="J56" s="29"/>
      <c r="K56" s="32">
        <f t="shared" si="0"/>
        <v>0.05</v>
      </c>
      <c r="L56" s="33">
        <f t="shared" si="1"/>
        <v>0.05</v>
      </c>
      <c r="M56" s="32">
        <v>0.25</v>
      </c>
    </row>
    <row r="57" spans="1:13" x14ac:dyDescent="0.25">
      <c r="A57" s="26">
        <f t="shared" si="2"/>
        <v>48</v>
      </c>
      <c r="B57" s="29"/>
      <c r="C57" s="27"/>
      <c r="D57" s="28">
        <f>D56+1</f>
        <v>1900</v>
      </c>
      <c r="E57" s="29"/>
      <c r="F57" s="30">
        <v>5.1999999999999998E-2</v>
      </c>
      <c r="G57" s="27" t="s">
        <v>890</v>
      </c>
      <c r="H57" s="34">
        <v>1983</v>
      </c>
      <c r="I57" s="35">
        <v>1</v>
      </c>
      <c r="J57" s="29"/>
      <c r="K57" s="32">
        <f t="shared" si="0"/>
        <v>5.1999999999999998E-2</v>
      </c>
      <c r="L57" s="33">
        <f t="shared" si="1"/>
        <v>5.1999999999999998E-2</v>
      </c>
      <c r="M57" s="32">
        <v>0.25</v>
      </c>
    </row>
    <row r="58" spans="1:13" x14ac:dyDescent="0.25">
      <c r="A58" s="26">
        <f t="shared" si="2"/>
        <v>49</v>
      </c>
      <c r="B58" s="29"/>
      <c r="C58" s="27"/>
      <c r="D58" s="28">
        <f>D57+1</f>
        <v>1901</v>
      </c>
      <c r="E58" s="29"/>
      <c r="F58" s="30">
        <v>5.8999999999999997E-2</v>
      </c>
      <c r="G58" s="27" t="s">
        <v>890</v>
      </c>
      <c r="H58" s="34">
        <v>1982</v>
      </c>
      <c r="I58" s="35">
        <v>1</v>
      </c>
      <c r="J58" s="29"/>
      <c r="K58" s="32">
        <f t="shared" si="0"/>
        <v>5.8999999999999997E-2</v>
      </c>
      <c r="L58" s="33">
        <f t="shared" si="1"/>
        <v>5.8999999999999997E-2</v>
      </c>
      <c r="M58" s="32">
        <v>0.25</v>
      </c>
    </row>
    <row r="59" spans="1:13" x14ac:dyDescent="0.25">
      <c r="A59" s="26">
        <f t="shared" si="2"/>
        <v>50</v>
      </c>
      <c r="B59" s="29"/>
      <c r="C59" s="27"/>
      <c r="D59" s="28">
        <f>D58+1</f>
        <v>1902</v>
      </c>
      <c r="E59" s="29"/>
      <c r="F59" s="30">
        <v>7.3999999999999996E-2</v>
      </c>
      <c r="G59" s="27" t="s">
        <v>890</v>
      </c>
      <c r="H59" s="34">
        <v>1984</v>
      </c>
      <c r="I59" s="35">
        <v>1</v>
      </c>
      <c r="J59" s="29"/>
      <c r="K59" s="32">
        <f t="shared" si="0"/>
        <v>7.3999999999999996E-2</v>
      </c>
      <c r="L59" s="33">
        <f t="shared" si="1"/>
        <v>7.3999999999999996E-2</v>
      </c>
      <c r="M59" s="32">
        <v>0.25</v>
      </c>
    </row>
    <row r="60" spans="1:13" x14ac:dyDescent="0.25">
      <c r="A60" s="26">
        <f t="shared" si="2"/>
        <v>51</v>
      </c>
      <c r="B60" s="29"/>
      <c r="C60" s="27"/>
      <c r="D60" s="28">
        <f t="shared" ref="D60:D68" si="4">D59+1</f>
        <v>1903</v>
      </c>
      <c r="E60" s="29"/>
      <c r="F60" s="30">
        <v>9.2999999999999999E-2</v>
      </c>
      <c r="G60" s="27" t="s">
        <v>890</v>
      </c>
      <c r="H60" s="34">
        <v>1981</v>
      </c>
      <c r="I60" s="35">
        <v>1</v>
      </c>
      <c r="J60" s="29"/>
      <c r="K60" s="32">
        <f t="shared" si="0"/>
        <v>9.2999999999999999E-2</v>
      </c>
      <c r="L60" s="33">
        <f t="shared" si="1"/>
        <v>9.2999999999999999E-2</v>
      </c>
      <c r="M60" s="32">
        <v>0.3</v>
      </c>
    </row>
    <row r="61" spans="1:13" x14ac:dyDescent="0.25">
      <c r="A61" s="26">
        <f t="shared" si="2"/>
        <v>52</v>
      </c>
      <c r="B61" s="29"/>
      <c r="C61" s="27"/>
      <c r="D61" s="28">
        <f t="shared" si="4"/>
        <v>1904</v>
      </c>
      <c r="E61" s="29"/>
      <c r="F61" s="30">
        <v>0.109</v>
      </c>
      <c r="G61" s="27" t="s">
        <v>890</v>
      </c>
      <c r="H61" s="34">
        <v>1982</v>
      </c>
      <c r="I61" s="35">
        <v>1</v>
      </c>
      <c r="J61" s="29"/>
      <c r="K61" s="32">
        <f t="shared" si="0"/>
        <v>0.109</v>
      </c>
      <c r="L61" s="33">
        <f t="shared" si="1"/>
        <v>0.109</v>
      </c>
      <c r="M61" s="32">
        <v>0.3</v>
      </c>
    </row>
    <row r="62" spans="1:13" x14ac:dyDescent="0.25">
      <c r="A62" s="26">
        <f t="shared" si="2"/>
        <v>53</v>
      </c>
      <c r="B62" s="29"/>
      <c r="C62" s="27"/>
      <c r="D62" s="28">
        <f t="shared" si="4"/>
        <v>1905</v>
      </c>
      <c r="E62" s="29"/>
      <c r="F62" s="30">
        <v>0.11</v>
      </c>
      <c r="G62" s="27" t="s">
        <v>890</v>
      </c>
      <c r="H62" s="34">
        <v>1984</v>
      </c>
      <c r="I62" s="35">
        <v>1</v>
      </c>
      <c r="J62" s="29"/>
      <c r="K62" s="32">
        <f t="shared" si="0"/>
        <v>0.11</v>
      </c>
      <c r="L62" s="33">
        <f t="shared" si="1"/>
        <v>0.11</v>
      </c>
      <c r="M62" s="32">
        <v>0.3</v>
      </c>
    </row>
    <row r="63" spans="1:13" x14ac:dyDescent="0.25">
      <c r="A63" s="26">
        <f t="shared" si="2"/>
        <v>54</v>
      </c>
      <c r="B63" s="29"/>
      <c r="C63" s="27"/>
      <c r="D63" s="28">
        <v>1905</v>
      </c>
      <c r="E63" s="29" t="s">
        <v>69</v>
      </c>
      <c r="F63" s="30">
        <v>0.11</v>
      </c>
      <c r="G63" s="27" t="s">
        <v>890</v>
      </c>
      <c r="H63" s="34">
        <v>1991</v>
      </c>
      <c r="I63" s="35">
        <v>1</v>
      </c>
      <c r="J63" s="29" t="s">
        <v>539</v>
      </c>
      <c r="K63" s="32">
        <f t="shared" si="0"/>
        <v>0.11</v>
      </c>
      <c r="L63" s="33">
        <f t="shared" si="1"/>
        <v>0.11</v>
      </c>
      <c r="M63" s="32">
        <v>0.25</v>
      </c>
    </row>
    <row r="64" spans="1:13" x14ac:dyDescent="0.25">
      <c r="A64" s="26">
        <f t="shared" si="2"/>
        <v>55</v>
      </c>
      <c r="B64" s="29"/>
      <c r="C64" s="27"/>
      <c r="D64" s="28">
        <f t="shared" si="4"/>
        <v>1906</v>
      </c>
      <c r="E64" s="29"/>
      <c r="F64" s="30">
        <v>0.17</v>
      </c>
      <c r="G64" s="27" t="s">
        <v>890</v>
      </c>
      <c r="H64" s="34">
        <v>1981</v>
      </c>
      <c r="I64" s="35">
        <v>1</v>
      </c>
      <c r="J64" s="29"/>
      <c r="K64" s="32">
        <f t="shared" si="0"/>
        <v>0.17</v>
      </c>
      <c r="L64" s="33">
        <f t="shared" si="1"/>
        <v>0.17</v>
      </c>
      <c r="M64" s="32">
        <v>0.35</v>
      </c>
    </row>
    <row r="65" spans="1:13" x14ac:dyDescent="0.25">
      <c r="A65" s="26">
        <f t="shared" si="2"/>
        <v>56</v>
      </c>
      <c r="B65" s="29"/>
      <c r="C65" s="27"/>
      <c r="D65" s="28">
        <f t="shared" si="4"/>
        <v>1907</v>
      </c>
      <c r="E65" s="29"/>
      <c r="F65" s="30">
        <v>0.18</v>
      </c>
      <c r="G65" s="27" t="s">
        <v>890</v>
      </c>
      <c r="H65" s="34">
        <v>1981</v>
      </c>
      <c r="I65" s="35">
        <v>1</v>
      </c>
      <c r="J65" s="29"/>
      <c r="K65" s="32">
        <f t="shared" si="0"/>
        <v>0.18</v>
      </c>
      <c r="L65" s="33">
        <f t="shared" si="1"/>
        <v>0.18</v>
      </c>
      <c r="M65" s="32">
        <v>0.35</v>
      </c>
    </row>
    <row r="66" spans="1:13" x14ac:dyDescent="0.25">
      <c r="A66" s="26">
        <f t="shared" si="2"/>
        <v>57</v>
      </c>
      <c r="B66" s="29"/>
      <c r="C66" s="27"/>
      <c r="D66" s="28">
        <f t="shared" si="4"/>
        <v>1908</v>
      </c>
      <c r="E66" s="29"/>
      <c r="F66" s="30">
        <v>0.2</v>
      </c>
      <c r="G66" s="27" t="s">
        <v>890</v>
      </c>
      <c r="H66" s="34">
        <v>1981</v>
      </c>
      <c r="I66" s="35">
        <v>1</v>
      </c>
      <c r="J66" s="29"/>
      <c r="K66" s="32">
        <f t="shared" si="0"/>
        <v>0.2</v>
      </c>
      <c r="L66" s="33">
        <f t="shared" si="1"/>
        <v>0.2</v>
      </c>
      <c r="M66" s="32">
        <v>0.35</v>
      </c>
    </row>
    <row r="67" spans="1:13" x14ac:dyDescent="0.25">
      <c r="A67" s="26">
        <f t="shared" si="2"/>
        <v>58</v>
      </c>
      <c r="B67" s="29"/>
      <c r="C67" s="27"/>
      <c r="D67" s="28">
        <f t="shared" si="4"/>
        <v>1909</v>
      </c>
      <c r="E67" s="29"/>
      <c r="F67" s="30">
        <v>9.35</v>
      </c>
      <c r="G67" s="27" t="s">
        <v>893</v>
      </c>
      <c r="H67" s="34">
        <v>1983</v>
      </c>
      <c r="I67" s="35">
        <v>1</v>
      </c>
      <c r="J67" s="29"/>
      <c r="K67" s="32">
        <f t="shared" si="0"/>
        <v>9.35</v>
      </c>
      <c r="L67" s="33">
        <f t="shared" si="1"/>
        <v>9.35</v>
      </c>
      <c r="M67" s="32">
        <v>19</v>
      </c>
    </row>
    <row r="68" spans="1:13" x14ac:dyDescent="0.25">
      <c r="A68" s="26">
        <f t="shared" si="2"/>
        <v>59</v>
      </c>
      <c r="B68" s="29"/>
      <c r="C68" s="27"/>
      <c r="D68" s="28">
        <f t="shared" si="4"/>
        <v>1910</v>
      </c>
      <c r="E68" s="29"/>
      <c r="F68" s="30">
        <v>0.18</v>
      </c>
      <c r="G68" s="27" t="s">
        <v>894</v>
      </c>
      <c r="H68" s="34">
        <v>1981</v>
      </c>
      <c r="I68" s="35">
        <v>1</v>
      </c>
      <c r="J68" s="29"/>
      <c r="K68" s="32">
        <f t="shared" si="0"/>
        <v>0.18</v>
      </c>
      <c r="L68" s="33">
        <f t="shared" si="1"/>
        <v>0.18</v>
      </c>
      <c r="M68" s="32">
        <v>0.35</v>
      </c>
    </row>
    <row r="69" spans="1:13" x14ac:dyDescent="0.25">
      <c r="A69" s="26">
        <f t="shared" si="2"/>
        <v>60</v>
      </c>
      <c r="B69" s="29"/>
      <c r="C69" s="27"/>
      <c r="D69" s="28">
        <v>1911</v>
      </c>
      <c r="E69" s="29"/>
      <c r="F69" s="30">
        <v>0.18</v>
      </c>
      <c r="G69" s="27" t="s">
        <v>895</v>
      </c>
      <c r="H69" s="34">
        <v>1981</v>
      </c>
      <c r="I69" s="35">
        <v>1</v>
      </c>
      <c r="J69" s="29"/>
      <c r="K69" s="32">
        <f t="shared" si="0"/>
        <v>0.18</v>
      </c>
      <c r="L69" s="33">
        <f t="shared" si="1"/>
        <v>0.18</v>
      </c>
      <c r="M69" s="32">
        <v>0.35</v>
      </c>
    </row>
    <row r="70" spans="1:13" x14ac:dyDescent="0.25">
      <c r="A70" s="26">
        <f t="shared" si="2"/>
        <v>61</v>
      </c>
      <c r="B70" s="29"/>
      <c r="C70" s="27"/>
      <c r="D70" s="83" t="s">
        <v>896</v>
      </c>
      <c r="E70" s="29" t="s">
        <v>69</v>
      </c>
      <c r="F70" s="30">
        <v>0.18</v>
      </c>
      <c r="G70" s="27" t="s">
        <v>897</v>
      </c>
      <c r="H70" s="34">
        <v>1981</v>
      </c>
      <c r="I70" s="35">
        <v>8</v>
      </c>
      <c r="J70" s="27"/>
      <c r="K70" s="32">
        <f>IF(F70*I70&gt;0,F70*I70," ")</f>
        <v>1.44</v>
      </c>
      <c r="L70" s="33">
        <f t="shared" si="1"/>
        <v>1.44</v>
      </c>
      <c r="M70" s="32">
        <v>3.25</v>
      </c>
    </row>
    <row r="71" spans="1:13" x14ac:dyDescent="0.25">
      <c r="A71" s="26">
        <f t="shared" si="2"/>
        <v>62</v>
      </c>
      <c r="B71" s="29"/>
      <c r="C71" s="27"/>
      <c r="D71" s="28">
        <v>1920</v>
      </c>
      <c r="E71" s="29"/>
      <c r="F71" s="30">
        <v>0.18</v>
      </c>
      <c r="G71" s="27" t="s">
        <v>898</v>
      </c>
      <c r="H71" s="34">
        <v>1981</v>
      </c>
      <c r="I71" s="35">
        <v>1</v>
      </c>
      <c r="J71" s="29"/>
      <c r="K71" s="32">
        <f>IF(F71*I71&gt;0,F71*I71," ")</f>
        <v>0.18</v>
      </c>
      <c r="L71" s="33">
        <f t="shared" si="1"/>
        <v>0.18</v>
      </c>
      <c r="M71" s="32">
        <v>0.35</v>
      </c>
    </row>
    <row r="72" spans="1:13" x14ac:dyDescent="0.25">
      <c r="A72" s="26">
        <f t="shared" si="2"/>
        <v>63</v>
      </c>
      <c r="B72" s="29"/>
      <c r="C72" s="27"/>
      <c r="D72" s="83" t="s">
        <v>899</v>
      </c>
      <c r="E72" s="29" t="s">
        <v>69</v>
      </c>
      <c r="F72" s="30">
        <v>0.18</v>
      </c>
      <c r="G72" s="84" t="s">
        <v>900</v>
      </c>
      <c r="H72" s="34">
        <v>1981</v>
      </c>
      <c r="I72" s="35">
        <v>4</v>
      </c>
      <c r="J72" s="29"/>
      <c r="K72" s="32">
        <f>IF(F72*I72&gt;0,F72*I72," ")</f>
        <v>0.72</v>
      </c>
      <c r="L72" s="33">
        <f t="shared" si="1"/>
        <v>0.72</v>
      </c>
      <c r="M72" s="32">
        <v>1.5</v>
      </c>
    </row>
    <row r="73" spans="1:13" x14ac:dyDescent="0.25">
      <c r="A73" s="26">
        <f t="shared" si="2"/>
        <v>64</v>
      </c>
      <c r="B73" s="27" t="s">
        <v>30</v>
      </c>
      <c r="C73" s="27"/>
      <c r="D73" s="28">
        <v>1925</v>
      </c>
      <c r="E73" s="29"/>
      <c r="F73" s="30">
        <v>0.18</v>
      </c>
      <c r="G73" s="27" t="s">
        <v>901</v>
      </c>
      <c r="H73" s="34">
        <v>1981</v>
      </c>
      <c r="I73" s="35">
        <v>1</v>
      </c>
      <c r="J73" s="29"/>
      <c r="K73" s="32">
        <f>IF(F73*I73&gt;0,F73*I73," ")</f>
        <v>0.18</v>
      </c>
      <c r="L73" s="33">
        <f t="shared" si="1"/>
        <v>0.18</v>
      </c>
      <c r="M73" s="32">
        <v>0.35</v>
      </c>
    </row>
    <row r="74" spans="1:13" x14ac:dyDescent="0.25">
      <c r="A74" s="26">
        <f t="shared" si="2"/>
        <v>65</v>
      </c>
      <c r="B74" s="29"/>
      <c r="C74" s="27"/>
      <c r="D74" s="28">
        <f>D73+1</f>
        <v>1926</v>
      </c>
      <c r="E74" s="29"/>
      <c r="F74" s="30">
        <v>0.18</v>
      </c>
      <c r="G74" s="27" t="s">
        <v>902</v>
      </c>
      <c r="H74" s="34">
        <v>1981</v>
      </c>
      <c r="I74" s="35">
        <v>1</v>
      </c>
      <c r="J74" s="27"/>
      <c r="K74" s="32">
        <f t="shared" ref="K74:K83" si="5">IF(F74*I74&gt;0,F74*I74," ")</f>
        <v>0.18</v>
      </c>
      <c r="L74" s="33">
        <f t="shared" ref="L74:L84" si="6">K74</f>
        <v>0.18</v>
      </c>
      <c r="M74" s="32">
        <v>0.35</v>
      </c>
    </row>
    <row r="75" spans="1:13" x14ac:dyDescent="0.25">
      <c r="A75" s="26">
        <f t="shared" ref="A75:A84" si="7">A74+1</f>
        <v>66</v>
      </c>
      <c r="B75" s="29"/>
      <c r="C75" s="27"/>
      <c r="D75" s="28">
        <f>D74+1</f>
        <v>1927</v>
      </c>
      <c r="E75" s="29"/>
      <c r="F75" s="30">
        <v>0.18</v>
      </c>
      <c r="G75" s="27" t="s">
        <v>903</v>
      </c>
      <c r="H75" s="34">
        <v>1981</v>
      </c>
      <c r="I75" s="35">
        <v>1</v>
      </c>
      <c r="J75" s="29"/>
      <c r="K75" s="32">
        <f t="shared" si="5"/>
        <v>0.18</v>
      </c>
      <c r="L75" s="33">
        <f t="shared" si="6"/>
        <v>0.18</v>
      </c>
      <c r="M75" s="32">
        <v>0.45</v>
      </c>
    </row>
    <row r="76" spans="1:13" x14ac:dyDescent="0.25">
      <c r="A76" s="26">
        <f t="shared" si="7"/>
        <v>67</v>
      </c>
      <c r="B76" s="29"/>
      <c r="C76" s="27"/>
      <c r="D76" s="83" t="s">
        <v>904</v>
      </c>
      <c r="E76" s="29" t="s">
        <v>69</v>
      </c>
      <c r="F76" s="30">
        <v>0.18</v>
      </c>
      <c r="G76" s="27" t="s">
        <v>840</v>
      </c>
      <c r="H76" s="34">
        <v>1981</v>
      </c>
      <c r="I76" s="35">
        <v>4</v>
      </c>
      <c r="J76" s="29"/>
      <c r="K76" s="32">
        <f t="shared" si="5"/>
        <v>0.72</v>
      </c>
      <c r="L76" s="33">
        <f t="shared" si="6"/>
        <v>0.72</v>
      </c>
      <c r="M76" s="32">
        <v>1.65</v>
      </c>
    </row>
    <row r="77" spans="1:13" x14ac:dyDescent="0.25">
      <c r="A77" s="26">
        <f t="shared" si="7"/>
        <v>68</v>
      </c>
      <c r="B77" s="29"/>
      <c r="C77" s="27"/>
      <c r="D77" s="28">
        <v>1932</v>
      </c>
      <c r="E77" s="29"/>
      <c r="F77" s="30">
        <v>0.18</v>
      </c>
      <c r="G77" s="27" t="s">
        <v>905</v>
      </c>
      <c r="H77" s="34">
        <v>1981</v>
      </c>
      <c r="I77" s="35">
        <v>1</v>
      </c>
      <c r="J77" s="29"/>
      <c r="K77" s="32">
        <f t="shared" si="5"/>
        <v>0.18</v>
      </c>
      <c r="L77" s="33">
        <f t="shared" si="6"/>
        <v>0.18</v>
      </c>
      <c r="M77" s="32">
        <v>0.4</v>
      </c>
    </row>
    <row r="78" spans="1:13" x14ac:dyDescent="0.25">
      <c r="A78" s="26">
        <f t="shared" si="7"/>
        <v>69</v>
      </c>
      <c r="B78" s="29"/>
      <c r="C78" s="27"/>
      <c r="D78" s="28">
        <f t="shared" ref="D78:D84" si="8">D77+1</f>
        <v>1933</v>
      </c>
      <c r="E78" s="29"/>
      <c r="F78" s="30">
        <v>0.18</v>
      </c>
      <c r="G78" s="27" t="s">
        <v>906</v>
      </c>
      <c r="H78" s="34">
        <v>1981</v>
      </c>
      <c r="I78" s="35">
        <v>1</v>
      </c>
      <c r="J78" s="29"/>
      <c r="K78" s="32">
        <f t="shared" si="5"/>
        <v>0.18</v>
      </c>
      <c r="L78" s="33">
        <f t="shared" si="6"/>
        <v>0.18</v>
      </c>
      <c r="M78" s="32">
        <v>0.6</v>
      </c>
    </row>
    <row r="79" spans="1:13" x14ac:dyDescent="0.25">
      <c r="A79" s="26">
        <f t="shared" si="7"/>
        <v>70</v>
      </c>
      <c r="B79" s="29"/>
      <c r="C79" s="27"/>
      <c r="D79" s="28">
        <f t="shared" si="8"/>
        <v>1934</v>
      </c>
      <c r="E79" s="29"/>
      <c r="F79" s="30">
        <v>0.18</v>
      </c>
      <c r="G79" s="27" t="s">
        <v>514</v>
      </c>
      <c r="H79" s="34">
        <v>1981</v>
      </c>
      <c r="I79" s="35">
        <v>1</v>
      </c>
      <c r="J79" s="29"/>
      <c r="K79" s="32">
        <f t="shared" si="5"/>
        <v>0.18</v>
      </c>
      <c r="L79" s="33">
        <f t="shared" si="6"/>
        <v>0.18</v>
      </c>
      <c r="M79" s="32">
        <v>0.35</v>
      </c>
    </row>
    <row r="80" spans="1:13" x14ac:dyDescent="0.25">
      <c r="A80" s="26">
        <f t="shared" si="7"/>
        <v>71</v>
      </c>
      <c r="B80" s="29"/>
      <c r="C80" s="27"/>
      <c r="D80" s="28">
        <f t="shared" si="8"/>
        <v>1935</v>
      </c>
      <c r="E80" s="29"/>
      <c r="F80" s="30">
        <v>0.18</v>
      </c>
      <c r="G80" s="27" t="s">
        <v>907</v>
      </c>
      <c r="H80" s="34">
        <v>1981</v>
      </c>
      <c r="I80" s="35">
        <v>1</v>
      </c>
      <c r="J80" s="29"/>
      <c r="K80" s="32">
        <f t="shared" si="5"/>
        <v>0.18</v>
      </c>
      <c r="L80" s="33">
        <f t="shared" si="6"/>
        <v>0.18</v>
      </c>
      <c r="M80" s="32">
        <v>0.35</v>
      </c>
    </row>
    <row r="81" spans="1:13" x14ac:dyDescent="0.25">
      <c r="A81" s="26">
        <f t="shared" si="7"/>
        <v>72</v>
      </c>
      <c r="B81" s="29"/>
      <c r="C81" s="27"/>
      <c r="D81" s="28">
        <f t="shared" si="8"/>
        <v>1936</v>
      </c>
      <c r="E81" s="29"/>
      <c r="F81" s="30">
        <v>0.2</v>
      </c>
      <c r="G81" s="27" t="s">
        <v>907</v>
      </c>
      <c r="H81" s="34">
        <v>1981</v>
      </c>
      <c r="I81" s="35">
        <v>1</v>
      </c>
      <c r="J81" s="29"/>
      <c r="K81" s="32">
        <f t="shared" si="5"/>
        <v>0.2</v>
      </c>
      <c r="L81" s="33">
        <f t="shared" si="6"/>
        <v>0.2</v>
      </c>
      <c r="M81" s="32">
        <v>0.35</v>
      </c>
    </row>
    <row r="82" spans="1:13" x14ac:dyDescent="0.25">
      <c r="A82" s="26">
        <f t="shared" si="7"/>
        <v>73</v>
      </c>
      <c r="B82" s="29"/>
      <c r="C82" s="27"/>
      <c r="D82" s="83" t="s">
        <v>908</v>
      </c>
      <c r="E82" s="29" t="s">
        <v>69</v>
      </c>
      <c r="F82" s="30">
        <v>0.18</v>
      </c>
      <c r="G82" s="84" t="s">
        <v>909</v>
      </c>
      <c r="H82" s="34">
        <v>1981</v>
      </c>
      <c r="I82" s="35">
        <v>2</v>
      </c>
      <c r="J82" s="27"/>
      <c r="K82" s="32">
        <f t="shared" si="5"/>
        <v>0.36</v>
      </c>
      <c r="L82" s="33">
        <f t="shared" si="6"/>
        <v>0.36</v>
      </c>
      <c r="M82" s="32">
        <v>0.9</v>
      </c>
    </row>
    <row r="83" spans="1:13" x14ac:dyDescent="0.25">
      <c r="A83" s="26">
        <f t="shared" si="7"/>
        <v>74</v>
      </c>
      <c r="B83" s="29"/>
      <c r="C83" s="27"/>
      <c r="D83" s="28">
        <v>1939</v>
      </c>
      <c r="E83" s="29"/>
      <c r="F83" s="30">
        <v>0.2</v>
      </c>
      <c r="G83" s="27" t="s">
        <v>532</v>
      </c>
      <c r="H83" s="34">
        <v>1981</v>
      </c>
      <c r="I83" s="35">
        <v>1</v>
      </c>
      <c r="J83" s="29"/>
      <c r="K83" s="32">
        <f t="shared" si="5"/>
        <v>0.2</v>
      </c>
      <c r="L83" s="33">
        <f t="shared" si="6"/>
        <v>0.2</v>
      </c>
      <c r="M83" s="32">
        <v>0.4</v>
      </c>
    </row>
    <row r="84" spans="1:13" ht="16.5" thickBot="1" x14ac:dyDescent="0.3">
      <c r="A84" s="26">
        <f t="shared" si="7"/>
        <v>75</v>
      </c>
      <c r="B84" s="29"/>
      <c r="C84" s="27"/>
      <c r="D84" s="28">
        <f t="shared" si="8"/>
        <v>1940</v>
      </c>
      <c r="E84" s="29"/>
      <c r="F84" s="30">
        <v>0.2</v>
      </c>
      <c r="G84" s="27" t="s">
        <v>532</v>
      </c>
      <c r="H84" s="34">
        <v>1981</v>
      </c>
      <c r="I84" s="35">
        <v>1</v>
      </c>
      <c r="J84" s="29"/>
      <c r="K84" s="32">
        <f>IF(F84*I84&gt;0,F84*I84," ")</f>
        <v>0.2</v>
      </c>
      <c r="L84" s="33">
        <f t="shared" si="6"/>
        <v>0.2</v>
      </c>
      <c r="M84" s="32">
        <v>0.4</v>
      </c>
    </row>
    <row r="85" spans="1:13" ht="16.5" thickTop="1" x14ac:dyDescent="0.25">
      <c r="A85" s="37"/>
      <c r="B85" s="38"/>
      <c r="C85" s="38"/>
      <c r="D85" s="39"/>
      <c r="E85" s="38"/>
      <c r="F85" s="40"/>
      <c r="G85" s="38"/>
      <c r="H85" s="38"/>
      <c r="I85" s="41"/>
      <c r="J85" s="42"/>
      <c r="K85" s="43"/>
      <c r="L85" s="44"/>
      <c r="M85" s="45"/>
    </row>
    <row r="86" spans="1:13" ht="16.5" thickBot="1" x14ac:dyDescent="0.3">
      <c r="A86" s="46"/>
      <c r="B86" s="47" t="s">
        <v>36</v>
      </c>
      <c r="C86" s="48"/>
      <c r="D86" s="49"/>
      <c r="E86" s="48"/>
      <c r="F86" s="50"/>
      <c r="G86" s="48"/>
      <c r="H86" s="48"/>
      <c r="I86" s="51"/>
      <c r="J86" s="52" t="s">
        <v>2</v>
      </c>
      <c r="K86" s="53"/>
      <c r="L86" s="53"/>
      <c r="M86" s="54"/>
    </row>
    <row r="87" spans="1:13" ht="16.5" thickTop="1" x14ac:dyDescent="0.25">
      <c r="A87" s="46"/>
      <c r="B87" s="55" t="s">
        <v>37</v>
      </c>
      <c r="C87" s="48"/>
      <c r="D87" s="49"/>
      <c r="E87" s="56"/>
      <c r="F87" s="57"/>
      <c r="G87" s="56"/>
      <c r="H87" s="56"/>
      <c r="I87" s="51"/>
      <c r="J87" s="58"/>
      <c r="K87" s="59"/>
      <c r="L87" s="59"/>
      <c r="M87" s="60"/>
    </row>
    <row r="88" spans="1:13" x14ac:dyDescent="0.25">
      <c r="A88" s="46"/>
      <c r="B88" s="47" t="s">
        <v>38</v>
      </c>
      <c r="C88" s="48"/>
      <c r="D88" s="49"/>
      <c r="E88" s="56"/>
      <c r="F88" s="57"/>
      <c r="G88" s="56"/>
      <c r="H88" s="56"/>
      <c r="I88" s="51"/>
      <c r="J88" s="61" t="s">
        <v>39</v>
      </c>
      <c r="K88" s="62"/>
      <c r="L88" s="63"/>
      <c r="M88" s="64">
        <f>SUM(K10:K84)</f>
        <v>25.096999999999987</v>
      </c>
    </row>
    <row r="89" spans="1:13" x14ac:dyDescent="0.25">
      <c r="A89" s="46"/>
      <c r="B89" s="48"/>
      <c r="C89" s="48"/>
      <c r="D89" s="49"/>
      <c r="E89" s="56"/>
      <c r="F89" s="57"/>
      <c r="G89" s="56"/>
      <c r="H89" s="56"/>
      <c r="I89" s="51"/>
      <c r="J89" s="61" t="s">
        <v>40</v>
      </c>
      <c r="K89" s="62"/>
      <c r="L89" s="63"/>
      <c r="M89" s="64">
        <f>SUM(L10:L84)</f>
        <v>25.096999999999987</v>
      </c>
    </row>
    <row r="90" spans="1:13" x14ac:dyDescent="0.25">
      <c r="A90" s="46"/>
      <c r="B90" s="48"/>
      <c r="C90" s="48"/>
      <c r="D90" s="49"/>
      <c r="E90" s="48"/>
      <c r="F90" s="50"/>
      <c r="G90" s="48"/>
      <c r="H90" s="48"/>
      <c r="I90" s="51"/>
      <c r="J90" s="61" t="s">
        <v>41</v>
      </c>
      <c r="K90" s="62"/>
      <c r="L90" s="63"/>
      <c r="M90" s="64">
        <f>SUM(M10:M84)</f>
        <v>56.200000000000017</v>
      </c>
    </row>
    <row r="91" spans="1:13" ht="16.5" thickBot="1" x14ac:dyDescent="0.3">
      <c r="A91" s="65"/>
      <c r="B91" s="66"/>
      <c r="C91" s="66"/>
      <c r="D91" s="67"/>
      <c r="E91" s="66"/>
      <c r="F91" s="68"/>
      <c r="G91" s="66"/>
      <c r="H91" s="66"/>
      <c r="I91" s="69"/>
      <c r="J91" s="70" t="s">
        <v>42</v>
      </c>
      <c r="K91" s="71"/>
      <c r="L91" s="71"/>
      <c r="M91" s="72">
        <f>SUM(I10:I84)</f>
        <v>92</v>
      </c>
    </row>
    <row r="92" spans="1:13" ht="16.5" thickTop="1" x14ac:dyDescent="0.25">
      <c r="A92" s="73"/>
      <c r="B92" s="74" t="s">
        <v>1584</v>
      </c>
      <c r="C92" s="75"/>
      <c r="D92" s="75"/>
      <c r="E92" s="75"/>
      <c r="F92" s="76"/>
      <c r="G92" s="75"/>
      <c r="H92" s="75"/>
      <c r="I92" s="75"/>
      <c r="J92" s="75"/>
      <c r="K92" s="76"/>
      <c r="L92" s="76"/>
      <c r="M92" s="77"/>
    </row>
  </sheetData>
  <printOptions gridLinesSet="0"/>
  <pageMargins left="0.75" right="0.25" top="0.75" bottom="0.55000000000000004" header="0.5" footer="0.5"/>
  <pageSetup scale="48" orientation="portrait" horizontalDpi="300" verticalDpi="300" r:id="rId1"/>
  <headerFooter alignWithMargins="0">
    <oddHeader>&amp;L&amp;D</oddHeader>
    <oddFooter>&amp;LREGISS23.XLS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90"/>
  <sheetViews>
    <sheetView showGridLines="0" zoomScale="80" zoomScaleNormal="8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52.42578125" style="11" customWidth="1"/>
    <col min="11" max="12" width="10" style="11" customWidth="1"/>
    <col min="13" max="13" width="13.85546875" style="11" customWidth="1"/>
    <col min="14" max="14" width="2.28515625" style="11" customWidth="1"/>
    <col min="15" max="16384" width="12.5703125" style="11"/>
  </cols>
  <sheetData>
    <row r="1" spans="1:14" x14ac:dyDescent="0.25">
      <c r="L1" s="12" t="s">
        <v>15</v>
      </c>
    </row>
    <row r="3" spans="1:14" ht="30.75" x14ac:dyDescent="0.45">
      <c r="A3" s="13" t="s">
        <v>0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</row>
    <row r="4" spans="1:14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</row>
    <row r="5" spans="1:14" ht="30.75" x14ac:dyDescent="0.45">
      <c r="A5" s="13" t="s">
        <v>16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</row>
    <row r="6" spans="1:14" x14ac:dyDescent="0.25">
      <c r="L6" s="12" t="s">
        <v>3</v>
      </c>
    </row>
    <row r="8" spans="1:14" x14ac:dyDescent="0.25">
      <c r="A8" s="15" t="s">
        <v>17</v>
      </c>
      <c r="B8" s="16"/>
      <c r="C8" s="17" t="s">
        <v>18</v>
      </c>
      <c r="D8" s="18"/>
      <c r="E8" s="19"/>
      <c r="F8" s="20" t="s">
        <v>19</v>
      </c>
      <c r="G8" s="20" t="s">
        <v>20</v>
      </c>
      <c r="H8" s="20" t="s">
        <v>21</v>
      </c>
      <c r="I8" s="20" t="s">
        <v>22</v>
      </c>
      <c r="J8" s="20" t="s">
        <v>23</v>
      </c>
      <c r="K8" s="20" t="s">
        <v>5</v>
      </c>
      <c r="L8" s="20" t="s">
        <v>24</v>
      </c>
      <c r="M8" s="20" t="s">
        <v>25</v>
      </c>
    </row>
    <row r="9" spans="1:14" ht="16.5" thickBot="1" x14ac:dyDescent="0.3">
      <c r="A9" s="21"/>
      <c r="B9" s="22"/>
      <c r="C9" s="23" t="s">
        <v>26</v>
      </c>
      <c r="D9" s="23" t="s">
        <v>27</v>
      </c>
      <c r="E9" s="24" t="s">
        <v>28</v>
      </c>
      <c r="F9" s="22"/>
      <c r="G9" s="22"/>
      <c r="H9" s="24" t="s">
        <v>29</v>
      </c>
      <c r="I9" s="25" t="s">
        <v>30</v>
      </c>
      <c r="J9" s="22"/>
      <c r="K9" s="24" t="s">
        <v>10</v>
      </c>
      <c r="L9" s="24" t="s">
        <v>11</v>
      </c>
      <c r="M9" s="24" t="s">
        <v>10</v>
      </c>
    </row>
    <row r="10" spans="1:14" ht="16.5" thickTop="1" x14ac:dyDescent="0.25">
      <c r="A10" s="26">
        <v>1</v>
      </c>
      <c r="B10" s="27" t="s">
        <v>30</v>
      </c>
      <c r="C10" s="27"/>
      <c r="D10" s="28">
        <v>1941</v>
      </c>
      <c r="E10" s="29"/>
      <c r="F10" s="30">
        <v>0.2</v>
      </c>
      <c r="G10" s="27" t="s">
        <v>910</v>
      </c>
      <c r="H10" s="34">
        <v>1981</v>
      </c>
      <c r="I10" s="31">
        <v>1</v>
      </c>
      <c r="J10" s="29"/>
      <c r="K10" s="32">
        <f t="shared" ref="K10:K73" si="0">IF(F10*I10&gt;0,F10*I10," ")</f>
        <v>0.2</v>
      </c>
      <c r="L10" s="33">
        <f t="shared" ref="L10:L73" si="1">K10</f>
        <v>0.2</v>
      </c>
      <c r="M10" s="33">
        <v>0.4</v>
      </c>
    </row>
    <row r="11" spans="1:14" x14ac:dyDescent="0.25">
      <c r="A11" s="26">
        <f t="shared" ref="A11:A74" si="2">A10+1</f>
        <v>2</v>
      </c>
      <c r="B11" s="29"/>
      <c r="C11" s="27"/>
      <c r="D11" s="83" t="s">
        <v>911</v>
      </c>
      <c r="E11" s="29" t="s">
        <v>69</v>
      </c>
      <c r="F11" s="30">
        <v>0.2</v>
      </c>
      <c r="G11" s="27" t="s">
        <v>912</v>
      </c>
      <c r="H11" s="34">
        <v>1981</v>
      </c>
      <c r="I11" s="35">
        <v>4</v>
      </c>
      <c r="J11" s="29"/>
      <c r="K11" s="32">
        <f t="shared" si="0"/>
        <v>0.8</v>
      </c>
      <c r="L11" s="33">
        <f t="shared" si="1"/>
        <v>0.8</v>
      </c>
      <c r="M11" s="32">
        <v>1.5</v>
      </c>
    </row>
    <row r="12" spans="1:14" x14ac:dyDescent="0.25">
      <c r="A12" s="26">
        <f t="shared" si="2"/>
        <v>3</v>
      </c>
      <c r="B12" s="29"/>
      <c r="C12" s="27"/>
      <c r="D12" s="28">
        <v>1946</v>
      </c>
      <c r="E12" s="29"/>
      <c r="F12" s="30">
        <v>0.2</v>
      </c>
      <c r="G12" s="27" t="s">
        <v>913</v>
      </c>
      <c r="H12" s="34">
        <v>1981</v>
      </c>
      <c r="I12" s="35">
        <v>1</v>
      </c>
      <c r="J12" s="29"/>
      <c r="K12" s="32">
        <f t="shared" si="0"/>
        <v>0.2</v>
      </c>
      <c r="L12" s="33">
        <f t="shared" si="1"/>
        <v>0.2</v>
      </c>
      <c r="M12" s="32">
        <v>0.4</v>
      </c>
    </row>
    <row r="13" spans="1:14" x14ac:dyDescent="0.25">
      <c r="A13" s="26">
        <f t="shared" si="2"/>
        <v>4</v>
      </c>
      <c r="B13" s="29"/>
      <c r="C13" s="27"/>
      <c r="D13" s="28">
        <f>D12+1</f>
        <v>1947</v>
      </c>
      <c r="E13" s="29"/>
      <c r="F13" s="30">
        <v>0.2</v>
      </c>
      <c r="G13" s="27" t="s">
        <v>914</v>
      </c>
      <c r="H13" s="34">
        <v>1981</v>
      </c>
      <c r="I13" s="35">
        <v>1</v>
      </c>
      <c r="J13" s="29"/>
      <c r="K13" s="32">
        <f t="shared" si="0"/>
        <v>0.2</v>
      </c>
      <c r="L13" s="33">
        <f t="shared" si="1"/>
        <v>0.2</v>
      </c>
      <c r="M13" s="32">
        <v>0.6</v>
      </c>
    </row>
    <row r="14" spans="1:14" x14ac:dyDescent="0.25">
      <c r="A14" s="26">
        <f t="shared" si="2"/>
        <v>5</v>
      </c>
      <c r="B14" s="29"/>
      <c r="C14" s="27"/>
      <c r="D14" s="28">
        <v>1950</v>
      </c>
      <c r="E14" s="29"/>
      <c r="F14" s="30">
        <v>0.2</v>
      </c>
      <c r="G14" s="27" t="s">
        <v>915</v>
      </c>
      <c r="H14" s="34">
        <v>1982</v>
      </c>
      <c r="I14" s="35">
        <v>1</v>
      </c>
      <c r="J14" s="29"/>
      <c r="K14" s="32">
        <f t="shared" si="0"/>
        <v>0.2</v>
      </c>
      <c r="L14" s="33">
        <f t="shared" si="1"/>
        <v>0.2</v>
      </c>
      <c r="M14" s="32">
        <v>0.4</v>
      </c>
    </row>
    <row r="15" spans="1:14" x14ac:dyDescent="0.25">
      <c r="A15" s="26">
        <f t="shared" si="2"/>
        <v>6</v>
      </c>
      <c r="B15" s="29"/>
      <c r="C15" s="27"/>
      <c r="D15" s="28">
        <f>D14+1</f>
        <v>1951</v>
      </c>
      <c r="E15" s="29"/>
      <c r="F15" s="30">
        <v>0.2</v>
      </c>
      <c r="G15" s="80" t="s">
        <v>714</v>
      </c>
      <c r="H15" s="34">
        <v>1982</v>
      </c>
      <c r="I15" s="35">
        <v>1</v>
      </c>
      <c r="J15" s="29" t="s">
        <v>779</v>
      </c>
      <c r="K15" s="32">
        <f t="shared" si="0"/>
        <v>0.2</v>
      </c>
      <c r="L15" s="33">
        <f t="shared" si="1"/>
        <v>0.2</v>
      </c>
      <c r="M15" s="32">
        <v>0.4</v>
      </c>
    </row>
    <row r="16" spans="1:14" x14ac:dyDescent="0.25">
      <c r="A16" s="26">
        <f t="shared" si="2"/>
        <v>7</v>
      </c>
      <c r="B16" s="29"/>
      <c r="C16" s="27"/>
      <c r="D16" s="28">
        <v>1951</v>
      </c>
      <c r="E16" s="29" t="s">
        <v>69</v>
      </c>
      <c r="F16" s="30">
        <v>0.2</v>
      </c>
      <c r="G16" s="80" t="s">
        <v>714</v>
      </c>
      <c r="H16" s="34">
        <v>1982</v>
      </c>
      <c r="I16" s="35">
        <v>1</v>
      </c>
      <c r="J16" s="29" t="s">
        <v>778</v>
      </c>
      <c r="K16" s="32">
        <f t="shared" si="0"/>
        <v>0.2</v>
      </c>
      <c r="L16" s="33">
        <f t="shared" si="1"/>
        <v>0.2</v>
      </c>
      <c r="M16" s="32">
        <v>0.75</v>
      </c>
    </row>
    <row r="17" spans="1:13" x14ac:dyDescent="0.25">
      <c r="A17" s="26">
        <f t="shared" si="2"/>
        <v>8</v>
      </c>
      <c r="B17" s="29"/>
      <c r="C17" s="27"/>
      <c r="D17" s="28">
        <f>D16+1</f>
        <v>1952</v>
      </c>
      <c r="E17" s="29"/>
      <c r="F17" s="30">
        <v>0.2</v>
      </c>
      <c r="G17" s="27" t="s">
        <v>537</v>
      </c>
      <c r="H17" s="34">
        <v>1982</v>
      </c>
      <c r="I17" s="35">
        <v>1</v>
      </c>
      <c r="J17" s="29"/>
      <c r="K17" s="32">
        <f t="shared" si="0"/>
        <v>0.2</v>
      </c>
      <c r="L17" s="33">
        <f t="shared" si="1"/>
        <v>0.2</v>
      </c>
      <c r="M17" s="32">
        <v>0.4</v>
      </c>
    </row>
    <row r="18" spans="1:13" x14ac:dyDescent="0.25">
      <c r="A18" s="26">
        <f t="shared" si="2"/>
        <v>9</v>
      </c>
      <c r="B18" s="29"/>
      <c r="C18" s="27"/>
      <c r="D18" s="28">
        <v>2003</v>
      </c>
      <c r="E18" s="29"/>
      <c r="F18" s="30">
        <v>0.2</v>
      </c>
      <c r="G18" s="27" t="s">
        <v>916</v>
      </c>
      <c r="H18" s="34">
        <v>1982</v>
      </c>
      <c r="I18" s="35">
        <v>1</v>
      </c>
      <c r="J18" s="29"/>
      <c r="K18" s="32">
        <f t="shared" si="0"/>
        <v>0.2</v>
      </c>
      <c r="L18" s="33">
        <f t="shared" si="1"/>
        <v>0.2</v>
      </c>
      <c r="M18" s="32">
        <v>0.4</v>
      </c>
    </row>
    <row r="19" spans="1:13" x14ac:dyDescent="0.25">
      <c r="A19" s="26">
        <f t="shared" si="2"/>
        <v>10</v>
      </c>
      <c r="B19" s="29"/>
      <c r="C19" s="27"/>
      <c r="D19" s="28">
        <f>D18+1</f>
        <v>2004</v>
      </c>
      <c r="E19" s="29"/>
      <c r="F19" s="30">
        <v>0.2</v>
      </c>
      <c r="G19" s="27" t="s">
        <v>917</v>
      </c>
      <c r="H19" s="34">
        <v>1982</v>
      </c>
      <c r="I19" s="35">
        <v>1</v>
      </c>
      <c r="J19" s="29"/>
      <c r="K19" s="32">
        <f t="shared" si="0"/>
        <v>0.2</v>
      </c>
      <c r="L19" s="33">
        <f t="shared" si="1"/>
        <v>0.2</v>
      </c>
      <c r="M19" s="32">
        <v>0.4</v>
      </c>
    </row>
    <row r="20" spans="1:13" x14ac:dyDescent="0.25">
      <c r="A20" s="26">
        <f t="shared" si="2"/>
        <v>11</v>
      </c>
      <c r="B20" s="29"/>
      <c r="C20" s="27"/>
      <c r="D20" s="28">
        <f>D19+1</f>
        <v>2005</v>
      </c>
      <c r="E20" s="29"/>
      <c r="F20" s="30">
        <v>0.2</v>
      </c>
      <c r="G20" s="27" t="s">
        <v>918</v>
      </c>
      <c r="H20" s="34">
        <v>1982</v>
      </c>
      <c r="I20" s="35">
        <v>1</v>
      </c>
      <c r="J20" s="29"/>
      <c r="K20" s="32">
        <f t="shared" si="0"/>
        <v>0.2</v>
      </c>
      <c r="L20" s="33">
        <f t="shared" si="1"/>
        <v>0.2</v>
      </c>
      <c r="M20" s="32">
        <v>0.55000000000000004</v>
      </c>
    </row>
    <row r="21" spans="1:13" x14ac:dyDescent="0.25">
      <c r="A21" s="26">
        <f t="shared" si="2"/>
        <v>12</v>
      </c>
      <c r="B21" s="29"/>
      <c r="C21" s="27"/>
      <c r="D21" s="83" t="s">
        <v>919</v>
      </c>
      <c r="E21" s="29" t="s">
        <v>69</v>
      </c>
      <c r="F21" s="30">
        <v>0.2</v>
      </c>
      <c r="G21" s="27" t="s">
        <v>920</v>
      </c>
      <c r="H21" s="34">
        <v>1982</v>
      </c>
      <c r="I21" s="35">
        <v>4</v>
      </c>
      <c r="J21" s="29"/>
      <c r="K21" s="32">
        <f t="shared" si="0"/>
        <v>0.8</v>
      </c>
      <c r="L21" s="33">
        <f t="shared" si="1"/>
        <v>0.8</v>
      </c>
      <c r="M21" s="32">
        <v>1.8</v>
      </c>
    </row>
    <row r="22" spans="1:13" x14ac:dyDescent="0.25">
      <c r="A22" s="26">
        <f t="shared" si="2"/>
        <v>13</v>
      </c>
      <c r="B22" s="29"/>
      <c r="C22" s="27"/>
      <c r="D22" s="28">
        <v>2010</v>
      </c>
      <c r="E22" s="29"/>
      <c r="F22" s="30">
        <v>0.2</v>
      </c>
      <c r="G22" s="27" t="s">
        <v>921</v>
      </c>
      <c r="H22" s="34">
        <v>1982</v>
      </c>
      <c r="I22" s="35">
        <v>1</v>
      </c>
      <c r="J22" s="29"/>
      <c r="K22" s="32">
        <f t="shared" si="0"/>
        <v>0.2</v>
      </c>
      <c r="L22" s="33">
        <f t="shared" si="1"/>
        <v>0.2</v>
      </c>
      <c r="M22" s="32">
        <v>0.4</v>
      </c>
    </row>
    <row r="23" spans="1:13" x14ac:dyDescent="0.25">
      <c r="A23" s="26">
        <f t="shared" si="2"/>
        <v>14</v>
      </c>
      <c r="B23" s="29"/>
      <c r="C23" s="27"/>
      <c r="D23" s="28">
        <f>D22+1</f>
        <v>2011</v>
      </c>
      <c r="E23" s="29"/>
      <c r="F23" s="30">
        <v>0.2</v>
      </c>
      <c r="G23" s="27" t="s">
        <v>922</v>
      </c>
      <c r="H23" s="34">
        <v>1982</v>
      </c>
      <c r="I23" s="35">
        <v>1</v>
      </c>
      <c r="J23" s="29"/>
      <c r="K23" s="32">
        <f t="shared" si="0"/>
        <v>0.2</v>
      </c>
      <c r="L23" s="33">
        <f t="shared" si="1"/>
        <v>0.2</v>
      </c>
      <c r="M23" s="32">
        <v>0.4</v>
      </c>
    </row>
    <row r="24" spans="1:13" x14ac:dyDescent="0.25">
      <c r="A24" s="26">
        <f t="shared" si="2"/>
        <v>15</v>
      </c>
      <c r="B24" s="29"/>
      <c r="C24" s="27"/>
      <c r="D24" s="28">
        <f>D23+1</f>
        <v>2012</v>
      </c>
      <c r="E24" s="29"/>
      <c r="F24" s="30">
        <v>0.2</v>
      </c>
      <c r="G24" s="27" t="s">
        <v>923</v>
      </c>
      <c r="H24" s="34">
        <v>1982</v>
      </c>
      <c r="I24" s="35">
        <v>1</v>
      </c>
      <c r="J24" s="29"/>
      <c r="K24" s="32">
        <f t="shared" si="0"/>
        <v>0.2</v>
      </c>
      <c r="L24" s="33">
        <f t="shared" si="1"/>
        <v>0.2</v>
      </c>
      <c r="M24" s="32">
        <v>0.4</v>
      </c>
    </row>
    <row r="25" spans="1:13" x14ac:dyDescent="0.25">
      <c r="A25" s="26">
        <f t="shared" si="2"/>
        <v>16</v>
      </c>
      <c r="B25" s="29"/>
      <c r="C25" s="27"/>
      <c r="D25" s="28">
        <f>D24+1</f>
        <v>2013</v>
      </c>
      <c r="E25" s="29"/>
      <c r="F25" s="30">
        <v>0.2</v>
      </c>
      <c r="G25" s="27" t="s">
        <v>924</v>
      </c>
      <c r="H25" s="34">
        <v>1982</v>
      </c>
      <c r="I25" s="35">
        <v>1</v>
      </c>
      <c r="J25" s="29"/>
      <c r="K25" s="32">
        <f t="shared" si="0"/>
        <v>0.2</v>
      </c>
      <c r="L25" s="33">
        <f t="shared" si="1"/>
        <v>0.2</v>
      </c>
      <c r="M25" s="32">
        <v>0.4</v>
      </c>
    </row>
    <row r="26" spans="1:13" x14ac:dyDescent="0.25">
      <c r="A26" s="26">
        <f t="shared" si="2"/>
        <v>17</v>
      </c>
      <c r="B26" s="29"/>
      <c r="C26" s="27"/>
      <c r="D26" s="28">
        <f t="shared" ref="D26:D54" si="3">D25+1</f>
        <v>2014</v>
      </c>
      <c r="E26" s="29"/>
      <c r="F26" s="30">
        <v>0.2</v>
      </c>
      <c r="G26" s="27" t="s">
        <v>925</v>
      </c>
      <c r="H26" s="34">
        <v>1982</v>
      </c>
      <c r="I26" s="35">
        <v>1</v>
      </c>
      <c r="J26" s="29"/>
      <c r="K26" s="32">
        <f t="shared" si="0"/>
        <v>0.2</v>
      </c>
      <c r="L26" s="33">
        <f t="shared" si="1"/>
        <v>0.2</v>
      </c>
      <c r="M26" s="32">
        <v>0.5</v>
      </c>
    </row>
    <row r="27" spans="1:13" x14ac:dyDescent="0.25">
      <c r="A27" s="26">
        <f t="shared" si="2"/>
        <v>18</v>
      </c>
      <c r="B27" s="29"/>
      <c r="C27" s="27"/>
      <c r="D27" s="28">
        <f t="shared" si="3"/>
        <v>2015</v>
      </c>
      <c r="E27" s="29"/>
      <c r="F27" s="30">
        <v>0.2</v>
      </c>
      <c r="G27" s="27" t="s">
        <v>926</v>
      </c>
      <c r="H27" s="34">
        <v>1982</v>
      </c>
      <c r="I27" s="35">
        <v>1</v>
      </c>
      <c r="J27" s="29"/>
      <c r="K27" s="32">
        <f t="shared" si="0"/>
        <v>0.2</v>
      </c>
      <c r="L27" s="33">
        <f t="shared" si="1"/>
        <v>0.2</v>
      </c>
      <c r="M27" s="32">
        <v>0.4</v>
      </c>
    </row>
    <row r="28" spans="1:13" x14ac:dyDescent="0.25">
      <c r="A28" s="26">
        <f t="shared" si="2"/>
        <v>19</v>
      </c>
      <c r="B28" s="29"/>
      <c r="C28" s="27"/>
      <c r="D28" s="28">
        <f t="shared" si="3"/>
        <v>2016</v>
      </c>
      <c r="E28" s="29"/>
      <c r="F28" s="30">
        <v>0.2</v>
      </c>
      <c r="G28" s="27" t="s">
        <v>927</v>
      </c>
      <c r="H28" s="34">
        <v>1982</v>
      </c>
      <c r="I28" s="35">
        <v>1</v>
      </c>
      <c r="J28" s="29"/>
      <c r="K28" s="32">
        <f t="shared" si="0"/>
        <v>0.2</v>
      </c>
      <c r="L28" s="33">
        <f t="shared" si="1"/>
        <v>0.2</v>
      </c>
      <c r="M28" s="32">
        <v>1.1000000000000001</v>
      </c>
    </row>
    <row r="29" spans="1:13" x14ac:dyDescent="0.25">
      <c r="A29" s="26">
        <f t="shared" si="2"/>
        <v>20</v>
      </c>
      <c r="B29" s="29"/>
      <c r="C29" s="27"/>
      <c r="D29" s="28">
        <f t="shared" si="3"/>
        <v>2017</v>
      </c>
      <c r="E29" s="29"/>
      <c r="F29" s="30">
        <v>0.2</v>
      </c>
      <c r="G29" s="27" t="s">
        <v>928</v>
      </c>
      <c r="H29" s="34">
        <v>1982</v>
      </c>
      <c r="I29" s="35">
        <v>1</v>
      </c>
      <c r="J29" s="29"/>
      <c r="K29" s="32">
        <f t="shared" si="0"/>
        <v>0.2</v>
      </c>
      <c r="L29" s="33">
        <f t="shared" si="1"/>
        <v>0.2</v>
      </c>
      <c r="M29" s="32">
        <v>0.45</v>
      </c>
    </row>
    <row r="30" spans="1:13" x14ac:dyDescent="0.25">
      <c r="A30" s="26">
        <f t="shared" si="2"/>
        <v>21</v>
      </c>
      <c r="B30" s="29"/>
      <c r="C30" s="27"/>
      <c r="D30" s="28">
        <f t="shared" si="3"/>
        <v>2018</v>
      </c>
      <c r="E30" s="29"/>
      <c r="F30" s="30">
        <v>0.2</v>
      </c>
      <c r="G30" s="27" t="s">
        <v>929</v>
      </c>
      <c r="H30" s="34">
        <v>1982</v>
      </c>
      <c r="I30" s="35">
        <v>1</v>
      </c>
      <c r="J30" s="29"/>
      <c r="K30" s="32">
        <f t="shared" si="0"/>
        <v>0.2</v>
      </c>
      <c r="L30" s="33">
        <f t="shared" si="1"/>
        <v>0.2</v>
      </c>
      <c r="M30" s="32">
        <v>0.4</v>
      </c>
    </row>
    <row r="31" spans="1:13" x14ac:dyDescent="0.25">
      <c r="A31" s="26">
        <f t="shared" si="2"/>
        <v>22</v>
      </c>
      <c r="B31" s="29"/>
      <c r="C31" s="27"/>
      <c r="D31" s="83" t="s">
        <v>930</v>
      </c>
      <c r="E31" s="29" t="s">
        <v>69</v>
      </c>
      <c r="F31" s="30">
        <v>0.2</v>
      </c>
      <c r="G31" s="27" t="s">
        <v>840</v>
      </c>
      <c r="H31" s="34">
        <v>1982</v>
      </c>
      <c r="I31" s="35">
        <v>4</v>
      </c>
      <c r="J31" s="29"/>
      <c r="K31" s="32">
        <f t="shared" si="0"/>
        <v>0.8</v>
      </c>
      <c r="L31" s="33">
        <f t="shared" si="1"/>
        <v>0.8</v>
      </c>
      <c r="M31" s="32">
        <v>2</v>
      </c>
    </row>
    <row r="32" spans="1:13" x14ac:dyDescent="0.25">
      <c r="A32" s="26">
        <f t="shared" si="2"/>
        <v>23</v>
      </c>
      <c r="B32" s="29"/>
      <c r="C32" s="27"/>
      <c r="D32" s="28">
        <v>2023</v>
      </c>
      <c r="E32" s="29"/>
      <c r="F32" s="30">
        <v>0.2</v>
      </c>
      <c r="G32" s="27" t="s">
        <v>931</v>
      </c>
      <c r="H32" s="34">
        <v>1982</v>
      </c>
      <c r="I32" s="35">
        <v>1</v>
      </c>
      <c r="J32" s="29"/>
      <c r="K32" s="32">
        <f t="shared" si="0"/>
        <v>0.2</v>
      </c>
      <c r="L32" s="33">
        <f t="shared" si="1"/>
        <v>0.2</v>
      </c>
      <c r="M32" s="32">
        <v>0.4</v>
      </c>
    </row>
    <row r="33" spans="1:13" x14ac:dyDescent="0.25">
      <c r="A33" s="26">
        <f t="shared" si="2"/>
        <v>24</v>
      </c>
      <c r="B33" s="29"/>
      <c r="C33" s="27"/>
      <c r="D33" s="28">
        <f t="shared" si="3"/>
        <v>2024</v>
      </c>
      <c r="E33" s="29"/>
      <c r="F33" s="30">
        <v>0.2</v>
      </c>
      <c r="G33" s="27" t="s">
        <v>932</v>
      </c>
      <c r="H33" s="34">
        <v>1982</v>
      </c>
      <c r="I33" s="35">
        <v>1</v>
      </c>
      <c r="J33" s="29"/>
      <c r="K33" s="32">
        <f t="shared" si="0"/>
        <v>0.2</v>
      </c>
      <c r="L33" s="33">
        <f t="shared" si="1"/>
        <v>0.2</v>
      </c>
      <c r="M33" s="32">
        <v>0.5</v>
      </c>
    </row>
    <row r="34" spans="1:13" x14ac:dyDescent="0.25">
      <c r="A34" s="26">
        <f t="shared" si="2"/>
        <v>25</v>
      </c>
      <c r="B34" s="29"/>
      <c r="C34" s="27"/>
      <c r="D34" s="28">
        <f t="shared" si="3"/>
        <v>2025</v>
      </c>
      <c r="E34" s="29"/>
      <c r="F34" s="30">
        <v>0.13</v>
      </c>
      <c r="G34" s="27" t="s">
        <v>532</v>
      </c>
      <c r="H34" s="34">
        <v>1982</v>
      </c>
      <c r="I34" s="35">
        <v>1</v>
      </c>
      <c r="J34" s="29"/>
      <c r="K34" s="32">
        <f t="shared" si="0"/>
        <v>0.13</v>
      </c>
      <c r="L34" s="33">
        <f t="shared" si="1"/>
        <v>0.13</v>
      </c>
      <c r="M34" s="32">
        <v>0.25</v>
      </c>
    </row>
    <row r="35" spans="1:13" x14ac:dyDescent="0.25">
      <c r="A35" s="26">
        <f t="shared" si="2"/>
        <v>26</v>
      </c>
      <c r="B35" s="29"/>
      <c r="C35" s="27"/>
      <c r="D35" s="28">
        <f t="shared" si="3"/>
        <v>2026</v>
      </c>
      <c r="E35" s="29"/>
      <c r="F35" s="30">
        <v>0.2</v>
      </c>
      <c r="G35" s="27" t="s">
        <v>532</v>
      </c>
      <c r="H35" s="34">
        <v>1982</v>
      </c>
      <c r="I35" s="35">
        <v>1</v>
      </c>
      <c r="J35" s="29"/>
      <c r="K35" s="32">
        <f t="shared" si="0"/>
        <v>0.2</v>
      </c>
      <c r="L35" s="33">
        <f t="shared" si="1"/>
        <v>0.2</v>
      </c>
      <c r="M35" s="32">
        <v>0.4</v>
      </c>
    </row>
    <row r="36" spans="1:13" x14ac:dyDescent="0.25">
      <c r="A36" s="26">
        <f t="shared" si="2"/>
        <v>27</v>
      </c>
      <c r="B36" s="29"/>
      <c r="C36" s="27"/>
      <c r="D36" s="83" t="s">
        <v>933</v>
      </c>
      <c r="E36" s="29" t="s">
        <v>69</v>
      </c>
      <c r="F36" s="30">
        <v>0.2</v>
      </c>
      <c r="G36" s="27" t="s">
        <v>532</v>
      </c>
      <c r="H36" s="34">
        <v>1982</v>
      </c>
      <c r="I36" s="35">
        <v>4</v>
      </c>
      <c r="J36" s="29"/>
      <c r="K36" s="32">
        <f t="shared" si="0"/>
        <v>0.8</v>
      </c>
      <c r="L36" s="33">
        <f t="shared" si="1"/>
        <v>0.8</v>
      </c>
      <c r="M36" s="32">
        <v>2.4</v>
      </c>
    </row>
    <row r="37" spans="1:13" x14ac:dyDescent="0.25">
      <c r="A37" s="26">
        <f t="shared" si="2"/>
        <v>28</v>
      </c>
      <c r="B37" s="29"/>
      <c r="C37" s="27"/>
      <c r="D37" s="28">
        <v>2031</v>
      </c>
      <c r="E37" s="29"/>
      <c r="F37" s="30">
        <v>0.2</v>
      </c>
      <c r="G37" s="27" t="s">
        <v>934</v>
      </c>
      <c r="H37" s="34">
        <v>1983</v>
      </c>
      <c r="I37" s="35">
        <v>1</v>
      </c>
      <c r="J37" s="29"/>
      <c r="K37" s="32">
        <f t="shared" si="0"/>
        <v>0.2</v>
      </c>
      <c r="L37" s="33">
        <f t="shared" si="1"/>
        <v>0.2</v>
      </c>
      <c r="M37" s="32">
        <v>0.4</v>
      </c>
    </row>
    <row r="38" spans="1:13" x14ac:dyDescent="0.25">
      <c r="A38" s="26">
        <f t="shared" si="2"/>
        <v>29</v>
      </c>
      <c r="B38" s="29"/>
      <c r="C38" s="27"/>
      <c r="D38" s="83" t="s">
        <v>935</v>
      </c>
      <c r="E38" s="29" t="s">
        <v>69</v>
      </c>
      <c r="F38" s="30">
        <v>0.2</v>
      </c>
      <c r="G38" s="27" t="s">
        <v>936</v>
      </c>
      <c r="H38" s="34">
        <v>1983</v>
      </c>
      <c r="I38" s="35">
        <v>4</v>
      </c>
      <c r="J38" s="29"/>
      <c r="K38" s="32">
        <f t="shared" si="0"/>
        <v>0.8</v>
      </c>
      <c r="L38" s="33">
        <f t="shared" si="1"/>
        <v>0.8</v>
      </c>
      <c r="M38" s="32">
        <v>2</v>
      </c>
    </row>
    <row r="39" spans="1:13" x14ac:dyDescent="0.25">
      <c r="A39" s="26">
        <f t="shared" si="2"/>
        <v>30</v>
      </c>
      <c r="B39" s="29"/>
      <c r="C39" s="27"/>
      <c r="D39" s="28">
        <v>2036</v>
      </c>
      <c r="E39" s="29"/>
      <c r="F39" s="30">
        <v>0.2</v>
      </c>
      <c r="G39" s="27" t="s">
        <v>937</v>
      </c>
      <c r="H39" s="34">
        <v>1983</v>
      </c>
      <c r="I39" s="35">
        <v>1</v>
      </c>
      <c r="J39" s="29"/>
      <c r="K39" s="32">
        <f t="shared" si="0"/>
        <v>0.2</v>
      </c>
      <c r="L39" s="33">
        <f t="shared" si="1"/>
        <v>0.2</v>
      </c>
      <c r="M39" s="32">
        <v>0.4</v>
      </c>
    </row>
    <row r="40" spans="1:13" x14ac:dyDescent="0.25">
      <c r="A40" s="26">
        <f t="shared" si="2"/>
        <v>31</v>
      </c>
      <c r="B40" s="29"/>
      <c r="C40" s="27"/>
      <c r="D40" s="28">
        <f t="shared" si="3"/>
        <v>2037</v>
      </c>
      <c r="E40" s="29"/>
      <c r="F40" s="30">
        <v>0.2</v>
      </c>
      <c r="G40" s="27" t="s">
        <v>938</v>
      </c>
      <c r="H40" s="34">
        <v>1983</v>
      </c>
      <c r="I40" s="35">
        <v>1</v>
      </c>
      <c r="J40" s="29"/>
      <c r="K40" s="32">
        <f t="shared" si="0"/>
        <v>0.2</v>
      </c>
      <c r="L40" s="33">
        <f t="shared" si="1"/>
        <v>0.2</v>
      </c>
      <c r="M40" s="32">
        <v>0.4</v>
      </c>
    </row>
    <row r="41" spans="1:13" x14ac:dyDescent="0.25">
      <c r="A41" s="26">
        <f t="shared" si="2"/>
        <v>32</v>
      </c>
      <c r="B41" s="29"/>
      <c r="C41" s="27"/>
      <c r="D41" s="28">
        <f t="shared" si="3"/>
        <v>2038</v>
      </c>
      <c r="E41" s="29"/>
      <c r="F41" s="30">
        <v>0.2</v>
      </c>
      <c r="G41" s="27" t="s">
        <v>939</v>
      </c>
      <c r="H41" s="34">
        <v>1983</v>
      </c>
      <c r="I41" s="35">
        <v>1</v>
      </c>
      <c r="J41" s="29"/>
      <c r="K41" s="32">
        <f t="shared" si="0"/>
        <v>0.2</v>
      </c>
      <c r="L41" s="33">
        <f t="shared" si="1"/>
        <v>0.2</v>
      </c>
      <c r="M41" s="32">
        <v>0.4</v>
      </c>
    </row>
    <row r="42" spans="1:13" x14ac:dyDescent="0.25">
      <c r="A42" s="26">
        <f t="shared" si="2"/>
        <v>33</v>
      </c>
      <c r="B42" s="29"/>
      <c r="C42" s="27"/>
      <c r="D42" s="28">
        <f t="shared" si="3"/>
        <v>2039</v>
      </c>
      <c r="E42" s="29"/>
      <c r="F42" s="30">
        <v>0.2</v>
      </c>
      <c r="G42" s="27" t="s">
        <v>940</v>
      </c>
      <c r="H42" s="34">
        <v>1983</v>
      </c>
      <c r="I42" s="35">
        <v>1</v>
      </c>
      <c r="J42" s="29"/>
      <c r="K42" s="32">
        <f t="shared" si="0"/>
        <v>0.2</v>
      </c>
      <c r="L42" s="33">
        <f t="shared" si="1"/>
        <v>0.2</v>
      </c>
      <c r="M42" s="32">
        <v>0.4</v>
      </c>
    </row>
    <row r="43" spans="1:13" x14ac:dyDescent="0.25">
      <c r="A43" s="26">
        <f t="shared" si="2"/>
        <v>34</v>
      </c>
      <c r="B43" s="29"/>
      <c r="C43" s="27"/>
      <c r="D43" s="28">
        <f t="shared" si="3"/>
        <v>2040</v>
      </c>
      <c r="E43" s="29"/>
      <c r="F43" s="30">
        <v>0.2</v>
      </c>
      <c r="G43" s="27" t="s">
        <v>941</v>
      </c>
      <c r="H43" s="34">
        <v>1983</v>
      </c>
      <c r="I43" s="35">
        <v>1</v>
      </c>
      <c r="J43" s="29"/>
      <c r="K43" s="32">
        <f t="shared" si="0"/>
        <v>0.2</v>
      </c>
      <c r="L43" s="33">
        <f t="shared" si="1"/>
        <v>0.2</v>
      </c>
      <c r="M43" s="32">
        <v>0.4</v>
      </c>
    </row>
    <row r="44" spans="1:13" x14ac:dyDescent="0.25">
      <c r="A44" s="26">
        <f t="shared" si="2"/>
        <v>35</v>
      </c>
      <c r="B44" s="29"/>
      <c r="C44" s="27"/>
      <c r="D44" s="28">
        <f t="shared" si="3"/>
        <v>2041</v>
      </c>
      <c r="E44" s="29"/>
      <c r="F44" s="30">
        <v>0.2</v>
      </c>
      <c r="G44" s="27" t="s">
        <v>942</v>
      </c>
      <c r="H44" s="34">
        <v>1983</v>
      </c>
      <c r="I44" s="35">
        <v>1</v>
      </c>
      <c r="J44" s="29"/>
      <c r="K44" s="32">
        <f t="shared" si="0"/>
        <v>0.2</v>
      </c>
      <c r="L44" s="33">
        <f t="shared" si="1"/>
        <v>0.2</v>
      </c>
      <c r="M44" s="32">
        <v>0.4</v>
      </c>
    </row>
    <row r="45" spans="1:13" x14ac:dyDescent="0.25">
      <c r="A45" s="26">
        <f t="shared" si="2"/>
        <v>36</v>
      </c>
      <c r="B45" s="29"/>
      <c r="C45" s="27"/>
      <c r="D45" s="28">
        <f t="shared" si="3"/>
        <v>2042</v>
      </c>
      <c r="E45" s="29"/>
      <c r="F45" s="30">
        <v>0.2</v>
      </c>
      <c r="G45" s="27" t="s">
        <v>943</v>
      </c>
      <c r="H45" s="34">
        <v>1983</v>
      </c>
      <c r="I45" s="35">
        <v>1</v>
      </c>
      <c r="J45" s="29"/>
      <c r="K45" s="32">
        <f t="shared" si="0"/>
        <v>0.2</v>
      </c>
      <c r="L45" s="33">
        <f t="shared" si="1"/>
        <v>0.2</v>
      </c>
      <c r="M45" s="32">
        <v>0.4</v>
      </c>
    </row>
    <row r="46" spans="1:13" x14ac:dyDescent="0.25">
      <c r="A46" s="26">
        <f t="shared" si="2"/>
        <v>37</v>
      </c>
      <c r="B46" s="29"/>
      <c r="C46" s="27"/>
      <c r="D46" s="28">
        <f t="shared" si="3"/>
        <v>2043</v>
      </c>
      <c r="E46" s="29"/>
      <c r="F46" s="30">
        <v>0.2</v>
      </c>
      <c r="G46" s="27" t="s">
        <v>944</v>
      </c>
      <c r="H46" s="34">
        <v>1983</v>
      </c>
      <c r="I46" s="35">
        <v>1</v>
      </c>
      <c r="J46" s="29"/>
      <c r="K46" s="32">
        <f t="shared" si="0"/>
        <v>0.2</v>
      </c>
      <c r="L46" s="33">
        <f t="shared" si="1"/>
        <v>0.2</v>
      </c>
      <c r="M46" s="32">
        <v>0.4</v>
      </c>
    </row>
    <row r="47" spans="1:13" x14ac:dyDescent="0.25">
      <c r="A47" s="26">
        <f t="shared" si="2"/>
        <v>38</v>
      </c>
      <c r="B47" s="29"/>
      <c r="C47" s="27"/>
      <c r="D47" s="28">
        <f t="shared" si="3"/>
        <v>2044</v>
      </c>
      <c r="E47" s="29"/>
      <c r="F47" s="30">
        <v>0.2</v>
      </c>
      <c r="G47" s="27" t="s">
        <v>945</v>
      </c>
      <c r="H47" s="34">
        <v>1983</v>
      </c>
      <c r="I47" s="35">
        <v>1</v>
      </c>
      <c r="J47" s="29"/>
      <c r="K47" s="32">
        <f t="shared" si="0"/>
        <v>0.2</v>
      </c>
      <c r="L47" s="33">
        <f t="shared" si="1"/>
        <v>0.2</v>
      </c>
      <c r="M47" s="32">
        <v>0.5</v>
      </c>
    </row>
    <row r="48" spans="1:13" x14ac:dyDescent="0.25">
      <c r="A48" s="26">
        <f t="shared" si="2"/>
        <v>39</v>
      </c>
      <c r="B48" s="29"/>
      <c r="C48" s="27"/>
      <c r="D48" s="28">
        <f t="shared" si="3"/>
        <v>2045</v>
      </c>
      <c r="E48" s="29"/>
      <c r="F48" s="30">
        <v>0.2</v>
      </c>
      <c r="G48" s="27" t="s">
        <v>946</v>
      </c>
      <c r="H48" s="34">
        <v>1983</v>
      </c>
      <c r="I48" s="35">
        <v>1</v>
      </c>
      <c r="J48" s="29"/>
      <c r="K48" s="32">
        <f t="shared" si="0"/>
        <v>0.2</v>
      </c>
      <c r="L48" s="33">
        <f t="shared" si="1"/>
        <v>0.2</v>
      </c>
      <c r="M48" s="32">
        <v>0.55000000000000004</v>
      </c>
    </row>
    <row r="49" spans="1:13" x14ac:dyDescent="0.25">
      <c r="A49" s="26">
        <f t="shared" si="2"/>
        <v>40</v>
      </c>
      <c r="B49" s="29"/>
      <c r="C49" s="27"/>
      <c r="D49" s="28">
        <f t="shared" si="3"/>
        <v>2046</v>
      </c>
      <c r="E49" s="29"/>
      <c r="F49" s="30">
        <v>0.2</v>
      </c>
      <c r="G49" s="27" t="s">
        <v>947</v>
      </c>
      <c r="H49" s="34">
        <v>1983</v>
      </c>
      <c r="I49" s="35">
        <v>1</v>
      </c>
      <c r="J49" s="29"/>
      <c r="K49" s="32">
        <f t="shared" si="0"/>
        <v>0.2</v>
      </c>
      <c r="L49" s="33">
        <f t="shared" si="1"/>
        <v>0.2</v>
      </c>
      <c r="M49" s="32">
        <v>1.4</v>
      </c>
    </row>
    <row r="50" spans="1:13" x14ac:dyDescent="0.25">
      <c r="A50" s="26">
        <f t="shared" si="2"/>
        <v>41</v>
      </c>
      <c r="B50" s="29"/>
      <c r="C50" s="27"/>
      <c r="D50" s="28">
        <f t="shared" si="3"/>
        <v>2047</v>
      </c>
      <c r="E50" s="29"/>
      <c r="F50" s="30">
        <v>0.2</v>
      </c>
      <c r="G50" s="27" t="s">
        <v>948</v>
      </c>
      <c r="H50" s="34">
        <v>1983</v>
      </c>
      <c r="I50" s="35">
        <v>1</v>
      </c>
      <c r="J50" s="29"/>
      <c r="K50" s="32">
        <f t="shared" si="0"/>
        <v>0.2</v>
      </c>
      <c r="L50" s="33">
        <f t="shared" si="1"/>
        <v>0.2</v>
      </c>
      <c r="M50" s="32">
        <v>0.45</v>
      </c>
    </row>
    <row r="51" spans="1:13" x14ac:dyDescent="0.25">
      <c r="A51" s="26">
        <f t="shared" si="2"/>
        <v>42</v>
      </c>
      <c r="B51" s="29"/>
      <c r="C51" s="27"/>
      <c r="D51" s="83" t="s">
        <v>949</v>
      </c>
      <c r="E51" s="29" t="s">
        <v>69</v>
      </c>
      <c r="F51" s="30">
        <v>0.13</v>
      </c>
      <c r="G51" s="27" t="s">
        <v>950</v>
      </c>
      <c r="H51" s="34">
        <v>1983</v>
      </c>
      <c r="I51" s="35">
        <v>4</v>
      </c>
      <c r="J51" s="29"/>
      <c r="K51" s="32">
        <f t="shared" si="0"/>
        <v>0.52</v>
      </c>
      <c r="L51" s="33">
        <f t="shared" si="1"/>
        <v>0.52</v>
      </c>
      <c r="M51" s="32">
        <v>1.5</v>
      </c>
    </row>
    <row r="52" spans="1:13" x14ac:dyDescent="0.25">
      <c r="A52" s="26">
        <f t="shared" si="2"/>
        <v>43</v>
      </c>
      <c r="B52" s="29"/>
      <c r="C52" s="27"/>
      <c r="D52" s="28">
        <v>2052</v>
      </c>
      <c r="E52" s="29"/>
      <c r="F52" s="30">
        <v>0.2</v>
      </c>
      <c r="G52" s="27" t="s">
        <v>951</v>
      </c>
      <c r="H52" s="34">
        <v>1983</v>
      </c>
      <c r="I52" s="35">
        <v>1</v>
      </c>
      <c r="J52" s="29"/>
      <c r="K52" s="32">
        <f t="shared" si="0"/>
        <v>0.2</v>
      </c>
      <c r="L52" s="33">
        <f t="shared" si="1"/>
        <v>0.2</v>
      </c>
      <c r="M52" s="32">
        <v>0.4</v>
      </c>
    </row>
    <row r="53" spans="1:13" x14ac:dyDescent="0.25">
      <c r="A53" s="26">
        <f t="shared" si="2"/>
        <v>44</v>
      </c>
      <c r="B53" s="29"/>
      <c r="C53" s="27"/>
      <c r="D53" s="28">
        <f t="shared" si="3"/>
        <v>2053</v>
      </c>
      <c r="E53" s="29"/>
      <c r="F53" s="30">
        <v>0.2</v>
      </c>
      <c r="G53" s="27" t="s">
        <v>952</v>
      </c>
      <c r="H53" s="34">
        <v>1983</v>
      </c>
      <c r="I53" s="35">
        <v>1</v>
      </c>
      <c r="J53" s="29"/>
      <c r="K53" s="32">
        <f t="shared" si="0"/>
        <v>0.2</v>
      </c>
      <c r="L53" s="33">
        <f t="shared" si="1"/>
        <v>0.2</v>
      </c>
      <c r="M53" s="32">
        <v>0.4</v>
      </c>
    </row>
    <row r="54" spans="1:13" x14ac:dyDescent="0.25">
      <c r="A54" s="26">
        <f t="shared" si="2"/>
        <v>45</v>
      </c>
      <c r="B54" s="29"/>
      <c r="C54" s="27"/>
      <c r="D54" s="28">
        <f t="shared" si="3"/>
        <v>2054</v>
      </c>
      <c r="E54" s="29"/>
      <c r="F54" s="30">
        <v>0.2</v>
      </c>
      <c r="G54" s="27" t="s">
        <v>953</v>
      </c>
      <c r="H54" s="34">
        <v>1983</v>
      </c>
      <c r="I54" s="35">
        <v>1</v>
      </c>
      <c r="J54" s="29"/>
      <c r="K54" s="32">
        <f t="shared" si="0"/>
        <v>0.2</v>
      </c>
      <c r="L54" s="33">
        <f t="shared" si="1"/>
        <v>0.2</v>
      </c>
      <c r="M54" s="32">
        <v>0.4</v>
      </c>
    </row>
    <row r="55" spans="1:13" x14ac:dyDescent="0.25">
      <c r="A55" s="26">
        <f t="shared" si="2"/>
        <v>46</v>
      </c>
      <c r="B55" s="29"/>
      <c r="C55" s="27"/>
      <c r="D55" s="83" t="s">
        <v>954</v>
      </c>
      <c r="E55" s="29" t="s">
        <v>69</v>
      </c>
      <c r="F55" s="30">
        <v>0.2</v>
      </c>
      <c r="G55" s="27" t="s">
        <v>955</v>
      </c>
      <c r="H55" s="34">
        <v>1983</v>
      </c>
      <c r="I55" s="35">
        <v>4</v>
      </c>
      <c r="J55" s="29"/>
      <c r="K55" s="32">
        <f t="shared" si="0"/>
        <v>0.8</v>
      </c>
      <c r="L55" s="33">
        <f t="shared" si="1"/>
        <v>0.8</v>
      </c>
      <c r="M55" s="32">
        <v>2</v>
      </c>
    </row>
    <row r="56" spans="1:13" x14ac:dyDescent="0.25">
      <c r="A56" s="26">
        <f t="shared" si="2"/>
        <v>47</v>
      </c>
      <c r="B56" s="29"/>
      <c r="C56" s="27"/>
      <c r="D56" s="83" t="s">
        <v>956</v>
      </c>
      <c r="E56" s="29" t="s">
        <v>69</v>
      </c>
      <c r="F56" s="30">
        <v>0.2</v>
      </c>
      <c r="G56" s="27" t="s">
        <v>957</v>
      </c>
      <c r="H56" s="34">
        <v>1983</v>
      </c>
      <c r="I56" s="35">
        <v>4</v>
      </c>
      <c r="J56" s="29"/>
      <c r="K56" s="32">
        <f t="shared" si="0"/>
        <v>0.8</v>
      </c>
      <c r="L56" s="33">
        <f t="shared" si="1"/>
        <v>0.8</v>
      </c>
      <c r="M56" s="32">
        <v>2</v>
      </c>
    </row>
    <row r="57" spans="1:13" x14ac:dyDescent="0.25">
      <c r="A57" s="26">
        <f t="shared" si="2"/>
        <v>48</v>
      </c>
      <c r="B57" s="29"/>
      <c r="C57" s="27"/>
      <c r="D57" s="28">
        <v>2063</v>
      </c>
      <c r="E57" s="29"/>
      <c r="F57" s="30">
        <v>0.2</v>
      </c>
      <c r="G57" s="27" t="s">
        <v>532</v>
      </c>
      <c r="H57" s="34">
        <v>1983</v>
      </c>
      <c r="I57" s="35">
        <v>1</v>
      </c>
      <c r="J57" s="29"/>
      <c r="K57" s="32">
        <f t="shared" si="0"/>
        <v>0.2</v>
      </c>
      <c r="L57" s="33">
        <f t="shared" si="1"/>
        <v>0.2</v>
      </c>
      <c r="M57" s="32">
        <v>0.4</v>
      </c>
    </row>
    <row r="58" spans="1:13" x14ac:dyDescent="0.25">
      <c r="A58" s="26">
        <f t="shared" si="2"/>
        <v>49</v>
      </c>
      <c r="B58" s="29"/>
      <c r="C58" s="27"/>
      <c r="D58" s="28">
        <f t="shared" ref="D58:D82" si="4">D57+1</f>
        <v>2064</v>
      </c>
      <c r="E58" s="29"/>
      <c r="F58" s="30">
        <v>0.2</v>
      </c>
      <c r="G58" s="27" t="s">
        <v>532</v>
      </c>
      <c r="H58" s="34">
        <v>1983</v>
      </c>
      <c r="I58" s="35">
        <v>1</v>
      </c>
      <c r="J58" s="29"/>
      <c r="K58" s="32">
        <f t="shared" si="0"/>
        <v>0.2</v>
      </c>
      <c r="L58" s="33">
        <f t="shared" si="1"/>
        <v>0.2</v>
      </c>
      <c r="M58" s="32">
        <v>0.4</v>
      </c>
    </row>
    <row r="59" spans="1:13" x14ac:dyDescent="0.25">
      <c r="A59" s="26">
        <f t="shared" si="2"/>
        <v>50</v>
      </c>
      <c r="B59" s="29"/>
      <c r="C59" s="27"/>
      <c r="D59" s="28">
        <f t="shared" si="4"/>
        <v>2065</v>
      </c>
      <c r="E59" s="29"/>
      <c r="F59" s="30">
        <v>0.2</v>
      </c>
      <c r="G59" s="27" t="s">
        <v>958</v>
      </c>
      <c r="H59" s="34">
        <v>1983</v>
      </c>
      <c r="I59" s="35">
        <v>1</v>
      </c>
      <c r="J59" s="29"/>
      <c r="K59" s="32">
        <f t="shared" si="0"/>
        <v>0.2</v>
      </c>
      <c r="L59" s="33">
        <f t="shared" si="1"/>
        <v>0.2</v>
      </c>
      <c r="M59" s="32">
        <v>0.4</v>
      </c>
    </row>
    <row r="60" spans="1:13" x14ac:dyDescent="0.25">
      <c r="A60" s="26">
        <f t="shared" si="2"/>
        <v>51</v>
      </c>
      <c r="B60" s="29"/>
      <c r="C60" s="27"/>
      <c r="D60" s="28">
        <f t="shared" si="4"/>
        <v>2066</v>
      </c>
      <c r="E60" s="29"/>
      <c r="F60" s="30">
        <v>0.2</v>
      </c>
      <c r="G60" s="27" t="s">
        <v>959</v>
      </c>
      <c r="H60" s="34">
        <v>1984</v>
      </c>
      <c r="I60" s="35">
        <v>1</v>
      </c>
      <c r="J60" s="29"/>
      <c r="K60" s="32">
        <f t="shared" si="0"/>
        <v>0.2</v>
      </c>
      <c r="L60" s="33">
        <f t="shared" si="1"/>
        <v>0.2</v>
      </c>
      <c r="M60" s="32">
        <v>0.4</v>
      </c>
    </row>
    <row r="61" spans="1:13" x14ac:dyDescent="0.25">
      <c r="A61" s="26">
        <f t="shared" si="2"/>
        <v>52</v>
      </c>
      <c r="B61" s="29"/>
      <c r="C61" s="27"/>
      <c r="D61" s="83" t="s">
        <v>960</v>
      </c>
      <c r="E61" s="29" t="s">
        <v>69</v>
      </c>
      <c r="F61" s="30">
        <v>0.2</v>
      </c>
      <c r="G61" s="27" t="s">
        <v>961</v>
      </c>
      <c r="H61" s="34">
        <v>1984</v>
      </c>
      <c r="I61" s="35">
        <v>4</v>
      </c>
      <c r="J61" s="29"/>
      <c r="K61" s="32">
        <f t="shared" si="0"/>
        <v>0.8</v>
      </c>
      <c r="L61" s="33">
        <f t="shared" si="1"/>
        <v>0.8</v>
      </c>
      <c r="M61" s="32">
        <v>2.2000000000000002</v>
      </c>
    </row>
    <row r="62" spans="1:13" x14ac:dyDescent="0.25">
      <c r="A62" s="26">
        <f t="shared" si="2"/>
        <v>53</v>
      </c>
      <c r="B62" s="29"/>
      <c r="C62" s="27"/>
      <c r="D62" s="28">
        <v>2071</v>
      </c>
      <c r="E62" s="29"/>
      <c r="F62" s="30">
        <v>0.2</v>
      </c>
      <c r="G62" s="27" t="s">
        <v>962</v>
      </c>
      <c r="H62" s="34">
        <v>1984</v>
      </c>
      <c r="I62" s="35">
        <v>1</v>
      </c>
      <c r="J62" s="29"/>
      <c r="K62" s="32">
        <f t="shared" si="0"/>
        <v>0.2</v>
      </c>
      <c r="L62" s="33">
        <f t="shared" si="1"/>
        <v>0.2</v>
      </c>
      <c r="M62" s="32">
        <v>0.4</v>
      </c>
    </row>
    <row r="63" spans="1:13" x14ac:dyDescent="0.25">
      <c r="A63" s="26">
        <f t="shared" si="2"/>
        <v>54</v>
      </c>
      <c r="B63" s="29"/>
      <c r="C63" s="27"/>
      <c r="D63" s="28">
        <f t="shared" si="4"/>
        <v>2072</v>
      </c>
      <c r="E63" s="29"/>
      <c r="F63" s="30">
        <v>0.2</v>
      </c>
      <c r="G63" s="27" t="s">
        <v>714</v>
      </c>
      <c r="H63" s="34">
        <v>1984</v>
      </c>
      <c r="I63" s="35">
        <v>1</v>
      </c>
      <c r="J63" s="29"/>
      <c r="K63" s="32">
        <f t="shared" si="0"/>
        <v>0.2</v>
      </c>
      <c r="L63" s="33">
        <f t="shared" si="1"/>
        <v>0.2</v>
      </c>
      <c r="M63" s="32">
        <v>0.4</v>
      </c>
    </row>
    <row r="64" spans="1:13" x14ac:dyDescent="0.25">
      <c r="A64" s="26">
        <f t="shared" si="2"/>
        <v>55</v>
      </c>
      <c r="B64" s="29"/>
      <c r="C64" s="27"/>
      <c r="D64" s="28">
        <f t="shared" si="4"/>
        <v>2073</v>
      </c>
      <c r="E64" s="29"/>
      <c r="F64" s="30">
        <v>0.2</v>
      </c>
      <c r="G64" s="27" t="s">
        <v>963</v>
      </c>
      <c r="H64" s="34">
        <v>1984</v>
      </c>
      <c r="I64" s="35">
        <v>1</v>
      </c>
      <c r="J64" s="29"/>
      <c r="K64" s="32">
        <f t="shared" si="0"/>
        <v>0.2</v>
      </c>
      <c r="L64" s="33">
        <f t="shared" si="1"/>
        <v>0.2</v>
      </c>
      <c r="M64" s="32">
        <v>0.4</v>
      </c>
    </row>
    <row r="65" spans="1:13" x14ac:dyDescent="0.25">
      <c r="A65" s="26">
        <f t="shared" si="2"/>
        <v>56</v>
      </c>
      <c r="B65" s="29"/>
      <c r="C65" s="27"/>
      <c r="D65" s="28">
        <f t="shared" si="4"/>
        <v>2074</v>
      </c>
      <c r="E65" s="29"/>
      <c r="F65" s="30">
        <v>0.2</v>
      </c>
      <c r="G65" s="27" t="s">
        <v>964</v>
      </c>
      <c r="H65" s="34">
        <v>1984</v>
      </c>
      <c r="I65" s="35">
        <v>1</v>
      </c>
      <c r="J65" s="29"/>
      <c r="K65" s="32">
        <f t="shared" si="0"/>
        <v>0.2</v>
      </c>
      <c r="L65" s="33">
        <f t="shared" si="1"/>
        <v>0.2</v>
      </c>
      <c r="M65" s="32">
        <v>0.4</v>
      </c>
    </row>
    <row r="66" spans="1:13" x14ac:dyDescent="0.25">
      <c r="A66" s="26">
        <f t="shared" si="2"/>
        <v>57</v>
      </c>
      <c r="B66" s="29"/>
      <c r="C66" s="27"/>
      <c r="D66" s="28">
        <f t="shared" si="4"/>
        <v>2075</v>
      </c>
      <c r="E66" s="29"/>
      <c r="F66" s="30">
        <v>0.2</v>
      </c>
      <c r="G66" s="27" t="s">
        <v>965</v>
      </c>
      <c r="H66" s="34">
        <v>1984</v>
      </c>
      <c r="I66" s="35">
        <v>1</v>
      </c>
      <c r="J66" s="29"/>
      <c r="K66" s="32">
        <f t="shared" si="0"/>
        <v>0.2</v>
      </c>
      <c r="L66" s="33">
        <f t="shared" si="1"/>
        <v>0.2</v>
      </c>
      <c r="M66" s="32">
        <v>0.4</v>
      </c>
    </row>
    <row r="67" spans="1:13" x14ac:dyDescent="0.25">
      <c r="A67" s="26">
        <f t="shared" si="2"/>
        <v>58</v>
      </c>
      <c r="B67" s="29"/>
      <c r="C67" s="27"/>
      <c r="D67" s="83" t="s">
        <v>966</v>
      </c>
      <c r="E67" s="29" t="s">
        <v>69</v>
      </c>
      <c r="F67" s="30">
        <v>0.2</v>
      </c>
      <c r="G67" s="27" t="s">
        <v>967</v>
      </c>
      <c r="H67" s="34">
        <v>1984</v>
      </c>
      <c r="I67" s="35">
        <v>4</v>
      </c>
      <c r="J67" s="29"/>
      <c r="K67" s="32">
        <f t="shared" si="0"/>
        <v>0.8</v>
      </c>
      <c r="L67" s="33">
        <f t="shared" si="1"/>
        <v>0.8</v>
      </c>
      <c r="M67" s="32">
        <v>2</v>
      </c>
    </row>
    <row r="68" spans="1:13" x14ac:dyDescent="0.25">
      <c r="A68" s="26">
        <f t="shared" si="2"/>
        <v>59</v>
      </c>
      <c r="B68" s="29"/>
      <c r="C68" s="27"/>
      <c r="D68" s="28">
        <v>2080</v>
      </c>
      <c r="E68" s="29"/>
      <c r="F68" s="30">
        <v>0.2</v>
      </c>
      <c r="G68" s="27" t="s">
        <v>968</v>
      </c>
      <c r="H68" s="34">
        <v>1984</v>
      </c>
      <c r="I68" s="35">
        <v>1</v>
      </c>
      <c r="J68" s="27"/>
      <c r="K68" s="32">
        <f t="shared" si="0"/>
        <v>0.2</v>
      </c>
      <c r="L68" s="33">
        <f t="shared" si="1"/>
        <v>0.2</v>
      </c>
      <c r="M68" s="32">
        <v>0.4</v>
      </c>
    </row>
    <row r="69" spans="1:13" x14ac:dyDescent="0.25">
      <c r="A69" s="26">
        <f t="shared" si="2"/>
        <v>60</v>
      </c>
      <c r="B69" s="29"/>
      <c r="C69" s="27"/>
      <c r="D69" s="28">
        <f t="shared" si="4"/>
        <v>2081</v>
      </c>
      <c r="E69" s="29"/>
      <c r="F69" s="30">
        <v>0.2</v>
      </c>
      <c r="G69" s="27" t="s">
        <v>969</v>
      </c>
      <c r="H69" s="34">
        <v>1984</v>
      </c>
      <c r="I69" s="35">
        <v>1</v>
      </c>
      <c r="J69" s="29"/>
      <c r="K69" s="32">
        <f t="shared" si="0"/>
        <v>0.2</v>
      </c>
      <c r="L69" s="33">
        <f t="shared" si="1"/>
        <v>0.2</v>
      </c>
      <c r="M69" s="32">
        <v>0.4</v>
      </c>
    </row>
    <row r="70" spans="1:13" x14ac:dyDescent="0.25">
      <c r="A70" s="26">
        <f t="shared" si="2"/>
        <v>61</v>
      </c>
      <c r="B70" s="29"/>
      <c r="C70" s="27"/>
      <c r="D70" s="83" t="s">
        <v>970</v>
      </c>
      <c r="E70" s="29" t="s">
        <v>69</v>
      </c>
      <c r="F70" s="30">
        <v>0.2</v>
      </c>
      <c r="G70" s="27" t="s">
        <v>971</v>
      </c>
      <c r="H70" s="34">
        <v>1984</v>
      </c>
      <c r="I70" s="35">
        <v>4</v>
      </c>
      <c r="J70" s="29"/>
      <c r="K70" s="32">
        <f t="shared" si="0"/>
        <v>0.8</v>
      </c>
      <c r="L70" s="33">
        <f t="shared" si="1"/>
        <v>0.8</v>
      </c>
      <c r="M70" s="32">
        <v>2.4</v>
      </c>
    </row>
    <row r="71" spans="1:13" x14ac:dyDescent="0.25">
      <c r="A71" s="26">
        <f t="shared" si="2"/>
        <v>62</v>
      </c>
      <c r="B71" s="27" t="s">
        <v>30</v>
      </c>
      <c r="C71" s="27"/>
      <c r="D71" s="28">
        <v>2086</v>
      </c>
      <c r="E71" s="29"/>
      <c r="F71" s="30">
        <v>0.2</v>
      </c>
      <c r="G71" s="27" t="s">
        <v>972</v>
      </c>
      <c r="H71" s="34">
        <v>1984</v>
      </c>
      <c r="I71" s="35">
        <v>1</v>
      </c>
      <c r="J71" s="29"/>
      <c r="K71" s="32">
        <f t="shared" si="0"/>
        <v>0.2</v>
      </c>
      <c r="L71" s="33">
        <f t="shared" si="1"/>
        <v>0.2</v>
      </c>
      <c r="M71" s="32">
        <v>0.5</v>
      </c>
    </row>
    <row r="72" spans="1:13" x14ac:dyDescent="0.25">
      <c r="A72" s="26">
        <f t="shared" si="2"/>
        <v>63</v>
      </c>
      <c r="B72" s="29"/>
      <c r="C72" s="27"/>
      <c r="D72" s="28">
        <f t="shared" si="4"/>
        <v>2087</v>
      </c>
      <c r="E72" s="29"/>
      <c r="F72" s="30">
        <v>0.2</v>
      </c>
      <c r="G72" s="27" t="s">
        <v>973</v>
      </c>
      <c r="H72" s="34">
        <v>1984</v>
      </c>
      <c r="I72" s="35">
        <v>1</v>
      </c>
      <c r="J72" s="27"/>
      <c r="K72" s="32">
        <f t="shared" si="0"/>
        <v>0.2</v>
      </c>
      <c r="L72" s="33">
        <f t="shared" si="1"/>
        <v>0.2</v>
      </c>
      <c r="M72" s="32">
        <v>0.4</v>
      </c>
    </row>
    <row r="73" spans="1:13" x14ac:dyDescent="0.25">
      <c r="A73" s="26">
        <f t="shared" si="2"/>
        <v>64</v>
      </c>
      <c r="B73" s="29"/>
      <c r="C73" s="27"/>
      <c r="D73" s="28">
        <f t="shared" si="4"/>
        <v>2088</v>
      </c>
      <c r="E73" s="29"/>
      <c r="F73" s="30">
        <v>0.2</v>
      </c>
      <c r="G73" s="27" t="s">
        <v>974</v>
      </c>
      <c r="H73" s="34">
        <v>1984</v>
      </c>
      <c r="I73" s="35">
        <v>1</v>
      </c>
      <c r="J73" s="29"/>
      <c r="K73" s="32">
        <f t="shared" si="0"/>
        <v>0.2</v>
      </c>
      <c r="L73" s="33">
        <f t="shared" si="1"/>
        <v>0.2</v>
      </c>
      <c r="M73" s="32">
        <v>0.5</v>
      </c>
    </row>
    <row r="74" spans="1:13" x14ac:dyDescent="0.25">
      <c r="A74" s="26">
        <f t="shared" si="2"/>
        <v>65</v>
      </c>
      <c r="B74" s="29"/>
      <c r="C74" s="27"/>
      <c r="D74" s="28">
        <f t="shared" si="4"/>
        <v>2089</v>
      </c>
      <c r="E74" s="29"/>
      <c r="F74" s="30">
        <v>0.2</v>
      </c>
      <c r="G74" s="27" t="s">
        <v>975</v>
      </c>
      <c r="H74" s="34">
        <v>1984</v>
      </c>
      <c r="I74" s="35">
        <v>1</v>
      </c>
      <c r="J74" s="29"/>
      <c r="K74" s="32">
        <f t="shared" ref="K74:K81" si="5">IF(F74*I74&gt;0,F74*I74," ")</f>
        <v>0.2</v>
      </c>
      <c r="L74" s="33">
        <f t="shared" ref="L74:L82" si="6">K74</f>
        <v>0.2</v>
      </c>
      <c r="M74" s="32">
        <v>0.6</v>
      </c>
    </row>
    <row r="75" spans="1:13" x14ac:dyDescent="0.25">
      <c r="A75" s="26">
        <f t="shared" ref="A75:A82" si="7">A74+1</f>
        <v>66</v>
      </c>
      <c r="B75" s="29"/>
      <c r="C75" s="27"/>
      <c r="D75" s="28">
        <f t="shared" si="4"/>
        <v>2090</v>
      </c>
      <c r="E75" s="29"/>
      <c r="F75" s="30">
        <v>0.2</v>
      </c>
      <c r="G75" s="80" t="s">
        <v>976</v>
      </c>
      <c r="H75" s="34">
        <v>1984</v>
      </c>
      <c r="I75" s="35">
        <v>1</v>
      </c>
      <c r="J75" s="29"/>
      <c r="K75" s="32">
        <f t="shared" si="5"/>
        <v>0.2</v>
      </c>
      <c r="L75" s="33">
        <f t="shared" si="6"/>
        <v>0.2</v>
      </c>
      <c r="M75" s="32">
        <v>0.4</v>
      </c>
    </row>
    <row r="76" spans="1:13" x14ac:dyDescent="0.25">
      <c r="A76" s="26">
        <f t="shared" si="7"/>
        <v>67</v>
      </c>
      <c r="B76" s="29"/>
      <c r="C76" s="27"/>
      <c r="D76" s="28">
        <f t="shared" si="4"/>
        <v>2091</v>
      </c>
      <c r="E76" s="29"/>
      <c r="F76" s="30">
        <v>0.2</v>
      </c>
      <c r="G76" s="84" t="s">
        <v>977</v>
      </c>
      <c r="H76" s="34">
        <v>1984</v>
      </c>
      <c r="I76" s="35">
        <v>1</v>
      </c>
      <c r="J76" s="29"/>
      <c r="K76" s="32">
        <f t="shared" si="5"/>
        <v>0.2</v>
      </c>
      <c r="L76" s="33">
        <f t="shared" si="6"/>
        <v>0.2</v>
      </c>
      <c r="M76" s="32">
        <v>0.4</v>
      </c>
    </row>
    <row r="77" spans="1:13" x14ac:dyDescent="0.25">
      <c r="A77" s="26">
        <f t="shared" si="7"/>
        <v>68</v>
      </c>
      <c r="B77" s="29"/>
      <c r="C77" s="27"/>
      <c r="D77" s="28">
        <f t="shared" si="4"/>
        <v>2092</v>
      </c>
      <c r="E77" s="29"/>
      <c r="F77" s="30">
        <v>0.2</v>
      </c>
      <c r="G77" s="27" t="s">
        <v>978</v>
      </c>
      <c r="H77" s="34">
        <v>1984</v>
      </c>
      <c r="I77" s="35">
        <v>1</v>
      </c>
      <c r="J77" s="29"/>
      <c r="K77" s="32">
        <f t="shared" si="5"/>
        <v>0.2</v>
      </c>
      <c r="L77" s="33">
        <f t="shared" si="6"/>
        <v>0.2</v>
      </c>
      <c r="M77" s="32">
        <v>0.5</v>
      </c>
    </row>
    <row r="78" spans="1:13" x14ac:dyDescent="0.25">
      <c r="A78" s="26">
        <f t="shared" si="7"/>
        <v>69</v>
      </c>
      <c r="B78" s="29"/>
      <c r="C78" s="27"/>
      <c r="D78" s="28">
        <f t="shared" si="4"/>
        <v>2093</v>
      </c>
      <c r="E78" s="29"/>
      <c r="F78" s="30">
        <v>0.2</v>
      </c>
      <c r="G78" s="27" t="s">
        <v>979</v>
      </c>
      <c r="H78" s="34">
        <v>1984</v>
      </c>
      <c r="I78" s="35">
        <v>1</v>
      </c>
      <c r="J78" s="29"/>
      <c r="K78" s="32">
        <f t="shared" si="5"/>
        <v>0.2</v>
      </c>
      <c r="L78" s="33">
        <f t="shared" si="6"/>
        <v>0.2</v>
      </c>
      <c r="M78" s="32">
        <v>0.4</v>
      </c>
    </row>
    <row r="79" spans="1:13" x14ac:dyDescent="0.25">
      <c r="A79" s="26">
        <f t="shared" si="7"/>
        <v>70</v>
      </c>
      <c r="B79" s="29"/>
      <c r="C79" s="27"/>
      <c r="D79" s="28">
        <f t="shared" si="4"/>
        <v>2094</v>
      </c>
      <c r="E79" s="29"/>
      <c r="F79" s="30">
        <v>0.2</v>
      </c>
      <c r="G79" s="27" t="s">
        <v>980</v>
      </c>
      <c r="H79" s="34">
        <v>1984</v>
      </c>
      <c r="I79" s="35">
        <v>1</v>
      </c>
      <c r="J79" s="29"/>
      <c r="K79" s="32">
        <f t="shared" si="5"/>
        <v>0.2</v>
      </c>
      <c r="L79" s="33">
        <f t="shared" si="6"/>
        <v>0.2</v>
      </c>
      <c r="M79" s="32">
        <v>0.4</v>
      </c>
    </row>
    <row r="80" spans="1:13" x14ac:dyDescent="0.25">
      <c r="A80" s="26">
        <f t="shared" si="7"/>
        <v>71</v>
      </c>
      <c r="B80" s="29"/>
      <c r="C80" s="27"/>
      <c r="D80" s="28">
        <f t="shared" si="4"/>
        <v>2095</v>
      </c>
      <c r="E80" s="29"/>
      <c r="F80" s="30">
        <v>0.2</v>
      </c>
      <c r="G80" s="27" t="s">
        <v>981</v>
      </c>
      <c r="H80" s="34">
        <v>1984</v>
      </c>
      <c r="I80" s="35">
        <v>1</v>
      </c>
      <c r="J80" s="27"/>
      <c r="K80" s="32">
        <f t="shared" si="5"/>
        <v>0.2</v>
      </c>
      <c r="L80" s="33">
        <f t="shared" si="6"/>
        <v>0.2</v>
      </c>
      <c r="M80" s="32">
        <v>0.45</v>
      </c>
    </row>
    <row r="81" spans="1:13" x14ac:dyDescent="0.25">
      <c r="A81" s="26">
        <f t="shared" si="7"/>
        <v>72</v>
      </c>
      <c r="B81" s="29"/>
      <c r="C81" s="27"/>
      <c r="D81" s="28">
        <f t="shared" si="4"/>
        <v>2096</v>
      </c>
      <c r="E81" s="29"/>
      <c r="F81" s="30">
        <v>0.2</v>
      </c>
      <c r="G81" s="27" t="s">
        <v>982</v>
      </c>
      <c r="H81" s="34">
        <v>1984</v>
      </c>
      <c r="I81" s="35">
        <v>1</v>
      </c>
      <c r="J81" s="29"/>
      <c r="K81" s="32">
        <f t="shared" si="5"/>
        <v>0.2</v>
      </c>
      <c r="L81" s="33">
        <f t="shared" si="6"/>
        <v>0.2</v>
      </c>
      <c r="M81" s="32">
        <v>0.4</v>
      </c>
    </row>
    <row r="82" spans="1:13" ht="16.5" thickBot="1" x14ac:dyDescent="0.3">
      <c r="A82" s="26">
        <f t="shared" si="7"/>
        <v>73</v>
      </c>
      <c r="B82" s="29"/>
      <c r="C82" s="27"/>
      <c r="D82" s="28">
        <f t="shared" si="4"/>
        <v>2097</v>
      </c>
      <c r="E82" s="29"/>
      <c r="F82" s="30">
        <v>0.2</v>
      </c>
      <c r="G82" s="27" t="s">
        <v>983</v>
      </c>
      <c r="H82" s="34">
        <v>1984</v>
      </c>
      <c r="I82" s="35">
        <v>1</v>
      </c>
      <c r="J82" s="29"/>
      <c r="K82" s="32">
        <f>IF(F82*I82&gt;0,F82*I82," ")</f>
        <v>0.2</v>
      </c>
      <c r="L82" s="33">
        <f t="shared" si="6"/>
        <v>0.2</v>
      </c>
      <c r="M82" s="32">
        <v>1.4</v>
      </c>
    </row>
    <row r="83" spans="1:13" ht="16.5" thickTop="1" x14ac:dyDescent="0.25">
      <c r="A83" s="37"/>
      <c r="B83" s="38"/>
      <c r="C83" s="38"/>
      <c r="D83" s="39"/>
      <c r="E83" s="38"/>
      <c r="F83" s="40"/>
      <c r="G83" s="38"/>
      <c r="H83" s="38"/>
      <c r="I83" s="41"/>
      <c r="J83" s="42"/>
      <c r="K83" s="43"/>
      <c r="L83" s="44"/>
      <c r="M83" s="45"/>
    </row>
    <row r="84" spans="1:13" ht="16.5" thickBot="1" x14ac:dyDescent="0.3">
      <c r="A84" s="46"/>
      <c r="B84" s="47" t="s">
        <v>36</v>
      </c>
      <c r="C84" s="48"/>
      <c r="D84" s="49"/>
      <c r="E84" s="48"/>
      <c r="F84" s="50"/>
      <c r="G84" s="48"/>
      <c r="H84" s="48"/>
      <c r="I84" s="51"/>
      <c r="J84" s="52" t="s">
        <v>2</v>
      </c>
      <c r="K84" s="53"/>
      <c r="L84" s="53"/>
      <c r="M84" s="54"/>
    </row>
    <row r="85" spans="1:13" ht="16.5" thickTop="1" x14ac:dyDescent="0.25">
      <c r="A85" s="46"/>
      <c r="B85" s="55" t="s">
        <v>37</v>
      </c>
      <c r="C85" s="48"/>
      <c r="D85" s="49"/>
      <c r="E85" s="56"/>
      <c r="F85" s="57"/>
      <c r="G85" s="56"/>
      <c r="H85" s="56"/>
      <c r="I85" s="51"/>
      <c r="J85" s="58"/>
      <c r="K85" s="59"/>
      <c r="L85" s="59"/>
      <c r="M85" s="60"/>
    </row>
    <row r="86" spans="1:13" x14ac:dyDescent="0.25">
      <c r="A86" s="46"/>
      <c r="B86" s="47" t="s">
        <v>38</v>
      </c>
      <c r="C86" s="48"/>
      <c r="D86" s="49"/>
      <c r="E86" s="56"/>
      <c r="F86" s="57"/>
      <c r="G86" s="56"/>
      <c r="H86" s="56"/>
      <c r="I86" s="51"/>
      <c r="J86" s="61" t="s">
        <v>39</v>
      </c>
      <c r="K86" s="62"/>
      <c r="L86" s="63"/>
      <c r="M86" s="64">
        <f>SUM(K10:K82)</f>
        <v>20.84999999999998</v>
      </c>
    </row>
    <row r="87" spans="1:13" x14ac:dyDescent="0.25">
      <c r="A87" s="46"/>
      <c r="B87" s="48"/>
      <c r="C87" s="48"/>
      <c r="D87" s="49"/>
      <c r="E87" s="56"/>
      <c r="F87" s="57"/>
      <c r="G87" s="56"/>
      <c r="H87" s="56"/>
      <c r="I87" s="51"/>
      <c r="J87" s="61" t="s">
        <v>40</v>
      </c>
      <c r="K87" s="62"/>
      <c r="L87" s="63"/>
      <c r="M87" s="64">
        <f>SUM(L10:L82)</f>
        <v>20.84999999999998</v>
      </c>
    </row>
    <row r="88" spans="1:13" x14ac:dyDescent="0.25">
      <c r="A88" s="46"/>
      <c r="B88" s="48"/>
      <c r="C88" s="48"/>
      <c r="D88" s="49"/>
      <c r="E88" s="48"/>
      <c r="F88" s="50"/>
      <c r="G88" s="48"/>
      <c r="H88" s="48"/>
      <c r="I88" s="51"/>
      <c r="J88" s="61" t="s">
        <v>41</v>
      </c>
      <c r="K88" s="62"/>
      <c r="L88" s="63"/>
      <c r="M88" s="64">
        <f>SUM(M10:M82)</f>
        <v>50.94999999999996</v>
      </c>
    </row>
    <row r="89" spans="1:13" ht="16.5" thickBot="1" x14ac:dyDescent="0.3">
      <c r="A89" s="65"/>
      <c r="B89" s="66"/>
      <c r="C89" s="66"/>
      <c r="D89" s="67"/>
      <c r="E89" s="66"/>
      <c r="F89" s="68"/>
      <c r="G89" s="66"/>
      <c r="H89" s="66"/>
      <c r="I89" s="69"/>
      <c r="J89" s="70" t="s">
        <v>42</v>
      </c>
      <c r="K89" s="71"/>
      <c r="L89" s="71"/>
      <c r="M89" s="72">
        <f>SUM(I10:I82)</f>
        <v>106</v>
      </c>
    </row>
    <row r="90" spans="1:13" ht="16.5" thickTop="1" x14ac:dyDescent="0.25">
      <c r="A90" s="73"/>
      <c r="B90" s="74" t="s">
        <v>1584</v>
      </c>
      <c r="C90" s="75"/>
      <c r="D90" s="75"/>
      <c r="E90" s="75"/>
      <c r="F90" s="76"/>
      <c r="G90" s="75"/>
      <c r="H90" s="75"/>
      <c r="I90" s="75"/>
      <c r="J90" s="75"/>
      <c r="K90" s="76"/>
      <c r="L90" s="76"/>
      <c r="M90" s="77"/>
    </row>
  </sheetData>
  <printOptions gridLinesSet="0"/>
  <pageMargins left="0.75" right="0.25" top="0.75" bottom="0.55000000000000004" header="0.5" footer="0.5"/>
  <pageSetup scale="49" orientation="portrait" horizontalDpi="300" verticalDpi="300" r:id="rId1"/>
  <headerFooter alignWithMargins="0">
    <oddHeader>&amp;L&amp;D</oddHeader>
    <oddFooter>&amp;LREGISS24.XLS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95"/>
  <sheetViews>
    <sheetView showGridLines="0" zoomScale="80" zoomScaleNormal="8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52.42578125" style="11" customWidth="1"/>
    <col min="11" max="12" width="10" style="11" customWidth="1"/>
    <col min="13" max="13" width="13.85546875" style="11" customWidth="1"/>
    <col min="14" max="14" width="2.28515625" style="11" customWidth="1"/>
    <col min="15" max="16384" width="12.5703125" style="11"/>
  </cols>
  <sheetData>
    <row r="1" spans="1:14" x14ac:dyDescent="0.25">
      <c r="L1" s="12" t="s">
        <v>15</v>
      </c>
    </row>
    <row r="3" spans="1:14" ht="30.75" x14ac:dyDescent="0.45">
      <c r="A3" s="13" t="s">
        <v>0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</row>
    <row r="4" spans="1:14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</row>
    <row r="5" spans="1:14" ht="30.75" x14ac:dyDescent="0.45">
      <c r="A5" s="13" t="s">
        <v>16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</row>
    <row r="6" spans="1:14" x14ac:dyDescent="0.25">
      <c r="L6" s="12" t="s">
        <v>3</v>
      </c>
    </row>
    <row r="8" spans="1:14" x14ac:dyDescent="0.25">
      <c r="A8" s="15" t="s">
        <v>17</v>
      </c>
      <c r="B8" s="16"/>
      <c r="C8" s="17" t="s">
        <v>18</v>
      </c>
      <c r="D8" s="18"/>
      <c r="E8" s="19"/>
      <c r="F8" s="20" t="s">
        <v>19</v>
      </c>
      <c r="G8" s="20" t="s">
        <v>20</v>
      </c>
      <c r="H8" s="20" t="s">
        <v>21</v>
      </c>
      <c r="I8" s="20" t="s">
        <v>22</v>
      </c>
      <c r="J8" s="20" t="s">
        <v>23</v>
      </c>
      <c r="K8" s="20" t="s">
        <v>5</v>
      </c>
      <c r="L8" s="20" t="s">
        <v>24</v>
      </c>
      <c r="M8" s="20" t="s">
        <v>25</v>
      </c>
    </row>
    <row r="9" spans="1:14" ht="16.5" thickBot="1" x14ac:dyDescent="0.3">
      <c r="A9" s="21"/>
      <c r="B9" s="22"/>
      <c r="C9" s="23" t="s">
        <v>26</v>
      </c>
      <c r="D9" s="23" t="s">
        <v>27</v>
      </c>
      <c r="E9" s="24" t="s">
        <v>28</v>
      </c>
      <c r="F9" s="22"/>
      <c r="G9" s="22"/>
      <c r="H9" s="24" t="s">
        <v>29</v>
      </c>
      <c r="I9" s="25" t="s">
        <v>30</v>
      </c>
      <c r="J9" s="22"/>
      <c r="K9" s="24" t="s">
        <v>10</v>
      </c>
      <c r="L9" s="24" t="s">
        <v>11</v>
      </c>
      <c r="M9" s="24" t="s">
        <v>10</v>
      </c>
    </row>
    <row r="10" spans="1:14" ht="16.5" thickTop="1" x14ac:dyDescent="0.25">
      <c r="A10" s="26">
        <v>1</v>
      </c>
      <c r="B10" s="27" t="s">
        <v>30</v>
      </c>
      <c r="C10" s="27"/>
      <c r="D10" s="83" t="s">
        <v>984</v>
      </c>
      <c r="E10" s="29" t="s">
        <v>69</v>
      </c>
      <c r="F10" s="30">
        <v>0.2</v>
      </c>
      <c r="G10" s="27" t="s">
        <v>985</v>
      </c>
      <c r="H10" s="34">
        <v>1984</v>
      </c>
      <c r="I10" s="31">
        <v>4</v>
      </c>
      <c r="J10" s="29"/>
      <c r="K10" s="32">
        <f t="shared" ref="K10:K73" si="0">IF(F10*I10&gt;0,F10*I10," ")</f>
        <v>0.8</v>
      </c>
      <c r="L10" s="33">
        <f t="shared" ref="L10:L73" si="1">K10</f>
        <v>0.8</v>
      </c>
      <c r="M10" s="33">
        <v>2</v>
      </c>
    </row>
    <row r="11" spans="1:14" x14ac:dyDescent="0.25">
      <c r="A11" s="26">
        <f t="shared" ref="A11:A32" si="2">A10+1</f>
        <v>2</v>
      </c>
      <c r="B11" s="29"/>
      <c r="C11" s="27"/>
      <c r="D11" s="28">
        <v>2102</v>
      </c>
      <c r="E11" s="29"/>
      <c r="F11" s="30">
        <v>0.2</v>
      </c>
      <c r="G11" s="27" t="s">
        <v>986</v>
      </c>
      <c r="H11" s="34">
        <v>1984</v>
      </c>
      <c r="I11" s="35">
        <v>1</v>
      </c>
      <c r="J11" s="29"/>
      <c r="K11" s="32">
        <f t="shared" si="0"/>
        <v>0.2</v>
      </c>
      <c r="L11" s="33">
        <f t="shared" si="1"/>
        <v>0.2</v>
      </c>
      <c r="M11" s="32">
        <v>0.4</v>
      </c>
    </row>
    <row r="12" spans="1:14" x14ac:dyDescent="0.25">
      <c r="A12" s="26">
        <f t="shared" si="2"/>
        <v>3</v>
      </c>
      <c r="B12" s="29"/>
      <c r="C12" s="27"/>
      <c r="D12" s="28">
        <f t="shared" ref="D12:D23" si="3">D11+1</f>
        <v>2103</v>
      </c>
      <c r="E12" s="29"/>
      <c r="F12" s="30">
        <v>0.2</v>
      </c>
      <c r="G12" s="27" t="s">
        <v>987</v>
      </c>
      <c r="H12" s="34">
        <v>1984</v>
      </c>
      <c r="I12" s="35">
        <v>1</v>
      </c>
      <c r="J12" s="29"/>
      <c r="K12" s="32">
        <f t="shared" si="0"/>
        <v>0.2</v>
      </c>
      <c r="L12" s="33">
        <f t="shared" si="1"/>
        <v>0.2</v>
      </c>
      <c r="M12" s="32">
        <v>0.4</v>
      </c>
    </row>
    <row r="13" spans="1:14" x14ac:dyDescent="0.25">
      <c r="A13" s="26">
        <f t="shared" si="2"/>
        <v>4</v>
      </c>
      <c r="B13" s="29"/>
      <c r="C13" s="27"/>
      <c r="D13" s="28">
        <f t="shared" si="3"/>
        <v>2104</v>
      </c>
      <c r="E13" s="29"/>
      <c r="F13" s="30">
        <v>0.2</v>
      </c>
      <c r="G13" s="27" t="s">
        <v>988</v>
      </c>
      <c r="H13" s="34">
        <v>1984</v>
      </c>
      <c r="I13" s="35">
        <v>1</v>
      </c>
      <c r="J13" s="29"/>
      <c r="K13" s="32">
        <f t="shared" si="0"/>
        <v>0.2</v>
      </c>
      <c r="L13" s="33">
        <f t="shared" si="1"/>
        <v>0.2</v>
      </c>
      <c r="M13" s="32">
        <v>0.4</v>
      </c>
    </row>
    <row r="14" spans="1:14" x14ac:dyDescent="0.25">
      <c r="A14" s="26">
        <f t="shared" si="2"/>
        <v>5</v>
      </c>
      <c r="B14" s="29"/>
      <c r="C14" s="27"/>
      <c r="D14" s="28">
        <f t="shared" si="3"/>
        <v>2105</v>
      </c>
      <c r="E14" s="29"/>
      <c r="F14" s="30">
        <v>0.2</v>
      </c>
      <c r="G14" s="27" t="s">
        <v>548</v>
      </c>
      <c r="H14" s="34">
        <v>1984</v>
      </c>
      <c r="I14" s="35">
        <v>1</v>
      </c>
      <c r="J14" s="29"/>
      <c r="K14" s="32">
        <f t="shared" si="0"/>
        <v>0.2</v>
      </c>
      <c r="L14" s="33">
        <f t="shared" si="1"/>
        <v>0.2</v>
      </c>
      <c r="M14" s="32">
        <v>0.4</v>
      </c>
    </row>
    <row r="15" spans="1:14" x14ac:dyDescent="0.25">
      <c r="A15" s="26">
        <f t="shared" si="2"/>
        <v>6</v>
      </c>
      <c r="B15" s="29"/>
      <c r="C15" s="27"/>
      <c r="D15" s="28">
        <f t="shared" si="3"/>
        <v>2106</v>
      </c>
      <c r="E15" s="29"/>
      <c r="F15" s="30">
        <v>0.2</v>
      </c>
      <c r="G15" s="27" t="s">
        <v>989</v>
      </c>
      <c r="H15" s="34">
        <v>1984</v>
      </c>
      <c r="I15" s="35">
        <v>1</v>
      </c>
      <c r="J15" s="29"/>
      <c r="K15" s="32">
        <f t="shared" si="0"/>
        <v>0.2</v>
      </c>
      <c r="L15" s="33">
        <f t="shared" si="1"/>
        <v>0.2</v>
      </c>
      <c r="M15" s="32">
        <v>0.4</v>
      </c>
    </row>
    <row r="16" spans="1:14" x14ac:dyDescent="0.25">
      <c r="A16" s="26">
        <f t="shared" si="2"/>
        <v>7</v>
      </c>
      <c r="B16" s="29"/>
      <c r="C16" s="27"/>
      <c r="D16" s="28">
        <f t="shared" si="3"/>
        <v>2107</v>
      </c>
      <c r="E16" s="29"/>
      <c r="F16" s="30">
        <v>0.2</v>
      </c>
      <c r="G16" s="27" t="s">
        <v>532</v>
      </c>
      <c r="H16" s="34">
        <v>1984</v>
      </c>
      <c r="I16" s="35">
        <v>1</v>
      </c>
      <c r="J16" s="29"/>
      <c r="K16" s="32">
        <f t="shared" si="0"/>
        <v>0.2</v>
      </c>
      <c r="L16" s="33">
        <f t="shared" si="1"/>
        <v>0.2</v>
      </c>
      <c r="M16" s="32">
        <v>0.4</v>
      </c>
    </row>
    <row r="17" spans="1:13" x14ac:dyDescent="0.25">
      <c r="A17" s="26">
        <f t="shared" si="2"/>
        <v>8</v>
      </c>
      <c r="B17" s="29"/>
      <c r="C17" s="27"/>
      <c r="D17" s="28">
        <f t="shared" si="3"/>
        <v>2108</v>
      </c>
      <c r="E17" s="29"/>
      <c r="F17" s="30">
        <v>0.2</v>
      </c>
      <c r="G17" s="27" t="s">
        <v>532</v>
      </c>
      <c r="H17" s="34">
        <v>1984</v>
      </c>
      <c r="I17" s="35">
        <v>1</v>
      </c>
      <c r="J17" s="29"/>
      <c r="K17" s="32">
        <f t="shared" si="0"/>
        <v>0.2</v>
      </c>
      <c r="L17" s="33">
        <f t="shared" si="1"/>
        <v>0.2</v>
      </c>
      <c r="M17" s="32">
        <v>0.4</v>
      </c>
    </row>
    <row r="18" spans="1:13" x14ac:dyDescent="0.25">
      <c r="A18" s="26">
        <f t="shared" si="2"/>
        <v>9</v>
      </c>
      <c r="B18" s="29"/>
      <c r="C18" s="27"/>
      <c r="D18" s="28">
        <f t="shared" si="3"/>
        <v>2109</v>
      </c>
      <c r="E18" s="29"/>
      <c r="F18" s="30">
        <v>0.2</v>
      </c>
      <c r="G18" s="80" t="s">
        <v>990</v>
      </c>
      <c r="H18" s="34">
        <v>1984</v>
      </c>
      <c r="I18" s="35">
        <v>1</v>
      </c>
      <c r="J18" s="29"/>
      <c r="K18" s="32">
        <f t="shared" si="0"/>
        <v>0.2</v>
      </c>
      <c r="L18" s="33">
        <f t="shared" si="1"/>
        <v>0.2</v>
      </c>
      <c r="M18" s="32">
        <v>0.5</v>
      </c>
    </row>
    <row r="19" spans="1:13" x14ac:dyDescent="0.25">
      <c r="A19" s="26">
        <f t="shared" si="2"/>
        <v>10</v>
      </c>
      <c r="B19" s="29"/>
      <c r="C19" s="27"/>
      <c r="D19" s="28">
        <f t="shared" si="3"/>
        <v>2110</v>
      </c>
      <c r="E19" s="29"/>
      <c r="F19" s="30">
        <v>0.22</v>
      </c>
      <c r="G19" s="27" t="s">
        <v>991</v>
      </c>
      <c r="H19" s="34">
        <v>1985</v>
      </c>
      <c r="I19" s="35">
        <v>1</v>
      </c>
      <c r="J19" s="29"/>
      <c r="K19" s="32">
        <f t="shared" si="0"/>
        <v>0.22</v>
      </c>
      <c r="L19" s="33">
        <f t="shared" si="1"/>
        <v>0.22</v>
      </c>
      <c r="M19" s="32">
        <v>0.45</v>
      </c>
    </row>
    <row r="20" spans="1:13" x14ac:dyDescent="0.25">
      <c r="A20" s="26">
        <f t="shared" si="2"/>
        <v>11</v>
      </c>
      <c r="B20" s="29"/>
      <c r="C20" s="27"/>
      <c r="D20" s="28">
        <f t="shared" si="3"/>
        <v>2111</v>
      </c>
      <c r="E20" s="29"/>
      <c r="F20" s="30">
        <v>0.22</v>
      </c>
      <c r="G20" s="27" t="s">
        <v>992</v>
      </c>
      <c r="H20" s="34">
        <v>1985</v>
      </c>
      <c r="I20" s="35">
        <v>1</v>
      </c>
      <c r="J20" s="29"/>
      <c r="K20" s="32">
        <f t="shared" si="0"/>
        <v>0.22</v>
      </c>
      <c r="L20" s="33">
        <f t="shared" si="1"/>
        <v>0.22</v>
      </c>
      <c r="M20" s="32">
        <v>0.6</v>
      </c>
    </row>
    <row r="21" spans="1:13" x14ac:dyDescent="0.25">
      <c r="A21" s="26">
        <f t="shared" si="2"/>
        <v>12</v>
      </c>
      <c r="B21" s="29"/>
      <c r="C21" s="27"/>
      <c r="D21" s="28">
        <f t="shared" si="3"/>
        <v>2112</v>
      </c>
      <c r="E21" s="29"/>
      <c r="F21" s="30">
        <v>0.22</v>
      </c>
      <c r="G21" s="27" t="s">
        <v>993</v>
      </c>
      <c r="H21" s="34">
        <v>1985</v>
      </c>
      <c r="I21" s="35">
        <v>1</v>
      </c>
      <c r="J21" s="29"/>
      <c r="K21" s="32">
        <f t="shared" si="0"/>
        <v>0.22</v>
      </c>
      <c r="L21" s="33">
        <f t="shared" si="1"/>
        <v>0.22</v>
      </c>
      <c r="M21" s="32">
        <v>0.6</v>
      </c>
    </row>
    <row r="22" spans="1:13" x14ac:dyDescent="0.25">
      <c r="A22" s="26">
        <f t="shared" si="2"/>
        <v>13</v>
      </c>
      <c r="B22" s="29"/>
      <c r="C22" s="27"/>
      <c r="D22" s="28">
        <v>2114</v>
      </c>
      <c r="E22" s="29"/>
      <c r="F22" s="30">
        <v>0.22</v>
      </c>
      <c r="G22" s="27" t="s">
        <v>994</v>
      </c>
      <c r="H22" s="34">
        <v>1985</v>
      </c>
      <c r="I22" s="35">
        <v>1</v>
      </c>
      <c r="J22" s="29"/>
      <c r="K22" s="32">
        <f t="shared" si="0"/>
        <v>0.22</v>
      </c>
      <c r="L22" s="33">
        <f t="shared" si="1"/>
        <v>0.22</v>
      </c>
      <c r="M22" s="32">
        <v>0.45</v>
      </c>
    </row>
    <row r="23" spans="1:13" x14ac:dyDescent="0.25">
      <c r="A23" s="26">
        <f t="shared" si="2"/>
        <v>14</v>
      </c>
      <c r="B23" s="29"/>
      <c r="C23" s="27"/>
      <c r="D23" s="28">
        <f t="shared" si="3"/>
        <v>2115</v>
      </c>
      <c r="E23" s="29"/>
      <c r="F23" s="30">
        <v>0.22</v>
      </c>
      <c r="G23" s="80" t="s">
        <v>995</v>
      </c>
      <c r="H23" s="34">
        <v>1985</v>
      </c>
      <c r="I23" s="35">
        <v>1</v>
      </c>
      <c r="J23" s="29"/>
      <c r="K23" s="32">
        <f t="shared" si="0"/>
        <v>0.22</v>
      </c>
      <c r="L23" s="33">
        <f t="shared" si="1"/>
        <v>0.22</v>
      </c>
      <c r="M23" s="32">
        <v>0.45</v>
      </c>
    </row>
    <row r="24" spans="1:13" x14ac:dyDescent="0.25">
      <c r="A24" s="26">
        <f t="shared" si="2"/>
        <v>15</v>
      </c>
      <c r="B24" s="29"/>
      <c r="C24" s="27"/>
      <c r="D24" s="28">
        <v>2115</v>
      </c>
      <c r="E24" s="29" t="s">
        <v>51</v>
      </c>
      <c r="F24" s="30">
        <v>0.22</v>
      </c>
      <c r="G24" s="80" t="s">
        <v>995</v>
      </c>
      <c r="H24" s="34">
        <v>1987</v>
      </c>
      <c r="I24" s="35">
        <v>1</v>
      </c>
      <c r="J24" s="29" t="s">
        <v>996</v>
      </c>
      <c r="K24" s="32">
        <f t="shared" si="0"/>
        <v>0.22</v>
      </c>
      <c r="L24" s="33">
        <f t="shared" si="1"/>
        <v>0.22</v>
      </c>
      <c r="M24" s="32">
        <v>0.4</v>
      </c>
    </row>
    <row r="25" spans="1:13" x14ac:dyDescent="0.25">
      <c r="A25" s="26">
        <f t="shared" si="2"/>
        <v>16</v>
      </c>
      <c r="B25" s="29"/>
      <c r="C25" s="27"/>
      <c r="D25" s="28">
        <v>2123</v>
      </c>
      <c r="E25" s="29"/>
      <c r="F25" s="30">
        <v>3.4000000000000002E-2</v>
      </c>
      <c r="G25" s="27" t="s">
        <v>890</v>
      </c>
      <c r="H25" s="34">
        <v>1985</v>
      </c>
      <c r="I25" s="35">
        <v>1</v>
      </c>
      <c r="J25" s="29"/>
      <c r="K25" s="32">
        <f t="shared" si="0"/>
        <v>3.4000000000000002E-2</v>
      </c>
      <c r="L25" s="33">
        <f t="shared" si="1"/>
        <v>3.4000000000000002E-2</v>
      </c>
      <c r="M25" s="32">
        <v>0.25</v>
      </c>
    </row>
    <row r="26" spans="1:13" x14ac:dyDescent="0.25">
      <c r="A26" s="26">
        <f t="shared" si="2"/>
        <v>17</v>
      </c>
      <c r="B26" s="29"/>
      <c r="C26" s="27"/>
      <c r="D26" s="28">
        <f t="shared" ref="D26:D36" si="4">D25+1</f>
        <v>2124</v>
      </c>
      <c r="E26" s="29"/>
      <c r="F26" s="30">
        <v>4.9000000000000002E-2</v>
      </c>
      <c r="G26" s="27" t="s">
        <v>890</v>
      </c>
      <c r="H26" s="34">
        <v>1985</v>
      </c>
      <c r="I26" s="35">
        <v>1</v>
      </c>
      <c r="J26" s="29"/>
      <c r="K26" s="32">
        <f t="shared" si="0"/>
        <v>4.9000000000000002E-2</v>
      </c>
      <c r="L26" s="33">
        <f t="shared" si="1"/>
        <v>4.9000000000000002E-2</v>
      </c>
      <c r="M26" s="32">
        <v>0.25</v>
      </c>
    </row>
    <row r="27" spans="1:13" x14ac:dyDescent="0.25">
      <c r="A27" s="26">
        <f t="shared" si="2"/>
        <v>18</v>
      </c>
      <c r="B27" s="29"/>
      <c r="C27" s="27"/>
      <c r="D27" s="28">
        <f t="shared" si="4"/>
        <v>2125</v>
      </c>
      <c r="E27" s="29"/>
      <c r="F27" s="30">
        <v>5.5E-2</v>
      </c>
      <c r="G27" s="27" t="s">
        <v>890</v>
      </c>
      <c r="H27" s="34">
        <v>1986</v>
      </c>
      <c r="I27" s="35">
        <v>1</v>
      </c>
      <c r="J27" s="29"/>
      <c r="K27" s="32">
        <f t="shared" si="0"/>
        <v>5.5E-2</v>
      </c>
      <c r="L27" s="33">
        <f t="shared" si="1"/>
        <v>5.5E-2</v>
      </c>
      <c r="M27" s="32">
        <v>0.25</v>
      </c>
    </row>
    <row r="28" spans="1:13" x14ac:dyDescent="0.25">
      <c r="A28" s="26">
        <f t="shared" si="2"/>
        <v>19</v>
      </c>
      <c r="B28" s="29"/>
      <c r="C28" s="27"/>
      <c r="D28" s="28">
        <f t="shared" si="4"/>
        <v>2126</v>
      </c>
      <c r="E28" s="29"/>
      <c r="F28" s="30">
        <v>0.06</v>
      </c>
      <c r="G28" s="27" t="s">
        <v>890</v>
      </c>
      <c r="H28" s="34">
        <v>1985</v>
      </c>
      <c r="I28" s="35">
        <v>1</v>
      </c>
      <c r="J28" s="29"/>
      <c r="K28" s="32">
        <f t="shared" si="0"/>
        <v>0.06</v>
      </c>
      <c r="L28" s="33">
        <f t="shared" si="1"/>
        <v>0.06</v>
      </c>
      <c r="M28" s="32">
        <v>0.35</v>
      </c>
    </row>
    <row r="29" spans="1:13" x14ac:dyDescent="0.25">
      <c r="A29" s="26">
        <f t="shared" si="2"/>
        <v>20</v>
      </c>
      <c r="B29" s="29"/>
      <c r="C29" s="27"/>
      <c r="D29" s="28">
        <f t="shared" si="4"/>
        <v>2127</v>
      </c>
      <c r="E29" s="29"/>
      <c r="F29" s="30">
        <v>7.0999999999999994E-2</v>
      </c>
      <c r="G29" s="27" t="s">
        <v>890</v>
      </c>
      <c r="H29" s="34">
        <v>1987</v>
      </c>
      <c r="I29" s="35">
        <v>1</v>
      </c>
      <c r="J29" s="29"/>
      <c r="K29" s="32">
        <f t="shared" si="0"/>
        <v>7.0999999999999994E-2</v>
      </c>
      <c r="L29" s="33">
        <f t="shared" si="1"/>
        <v>7.0999999999999994E-2</v>
      </c>
      <c r="M29" s="32">
        <v>0.25</v>
      </c>
    </row>
    <row r="30" spans="1:13" x14ac:dyDescent="0.25">
      <c r="A30" s="26">
        <f t="shared" si="2"/>
        <v>21</v>
      </c>
      <c r="B30" s="29"/>
      <c r="C30" s="27"/>
      <c r="D30" s="28">
        <f t="shared" si="4"/>
        <v>2128</v>
      </c>
      <c r="E30" s="29"/>
      <c r="F30" s="30">
        <v>8.3000000000000004E-2</v>
      </c>
      <c r="G30" s="27" t="s">
        <v>890</v>
      </c>
      <c r="H30" s="34">
        <v>1985</v>
      </c>
      <c r="I30" s="35">
        <v>1</v>
      </c>
      <c r="J30" s="29"/>
      <c r="K30" s="32">
        <f t="shared" si="0"/>
        <v>8.3000000000000004E-2</v>
      </c>
      <c r="L30" s="33">
        <f t="shared" si="1"/>
        <v>8.3000000000000004E-2</v>
      </c>
      <c r="M30" s="32">
        <v>0.25</v>
      </c>
    </row>
    <row r="31" spans="1:13" x14ac:dyDescent="0.25">
      <c r="A31" s="26">
        <f t="shared" si="2"/>
        <v>22</v>
      </c>
      <c r="B31" s="29"/>
      <c r="C31" s="27"/>
      <c r="D31" s="28">
        <f t="shared" si="4"/>
        <v>2129</v>
      </c>
      <c r="E31" s="29"/>
      <c r="F31" s="30">
        <v>8.5000000000000006E-2</v>
      </c>
      <c r="G31" s="27" t="s">
        <v>890</v>
      </c>
      <c r="H31" s="34">
        <v>1987</v>
      </c>
      <c r="I31" s="35">
        <v>1</v>
      </c>
      <c r="J31" s="29"/>
      <c r="K31" s="32">
        <f t="shared" si="0"/>
        <v>8.5000000000000006E-2</v>
      </c>
      <c r="L31" s="33">
        <f t="shared" si="1"/>
        <v>8.5000000000000006E-2</v>
      </c>
      <c r="M31" s="32">
        <v>0.25</v>
      </c>
    </row>
    <row r="32" spans="1:13" x14ac:dyDescent="0.25">
      <c r="A32" s="26">
        <f t="shared" si="2"/>
        <v>23</v>
      </c>
      <c r="B32" s="29"/>
      <c r="C32" s="27"/>
      <c r="D32" s="28">
        <f t="shared" si="4"/>
        <v>2130</v>
      </c>
      <c r="E32" s="29"/>
      <c r="F32" s="30">
        <v>0.10100000000000001</v>
      </c>
      <c r="G32" s="27" t="s">
        <v>890</v>
      </c>
      <c r="H32" s="34">
        <v>1985</v>
      </c>
      <c r="I32" s="35">
        <v>1</v>
      </c>
      <c r="J32" s="29"/>
      <c r="K32" s="32">
        <f t="shared" si="0"/>
        <v>0.10100000000000001</v>
      </c>
      <c r="L32" s="33">
        <f t="shared" si="1"/>
        <v>0.10100000000000001</v>
      </c>
      <c r="M32" s="32">
        <v>0.55000000000000004</v>
      </c>
    </row>
    <row r="33" spans="1:13" x14ac:dyDescent="0.25">
      <c r="A33" s="26">
        <f>A32+1</f>
        <v>24</v>
      </c>
      <c r="B33" s="29"/>
      <c r="C33" s="27"/>
      <c r="D33" s="28">
        <f t="shared" si="4"/>
        <v>2131</v>
      </c>
      <c r="E33" s="29"/>
      <c r="F33" s="30">
        <v>0.11</v>
      </c>
      <c r="G33" s="27" t="s">
        <v>890</v>
      </c>
      <c r="H33" s="34">
        <v>1985</v>
      </c>
      <c r="I33" s="35">
        <v>1</v>
      </c>
      <c r="J33" s="29"/>
      <c r="K33" s="32">
        <f t="shared" si="0"/>
        <v>0.11</v>
      </c>
      <c r="L33" s="33">
        <f t="shared" si="1"/>
        <v>0.11</v>
      </c>
      <c r="M33" s="32">
        <v>0.25</v>
      </c>
    </row>
    <row r="34" spans="1:13" x14ac:dyDescent="0.25">
      <c r="A34" s="26">
        <f>A33+1</f>
        <v>25</v>
      </c>
      <c r="B34" s="29"/>
      <c r="C34" s="27"/>
      <c r="D34" s="28">
        <f t="shared" si="4"/>
        <v>2132</v>
      </c>
      <c r="E34" s="29"/>
      <c r="F34" s="30">
        <v>0.12</v>
      </c>
      <c r="G34" s="27" t="s">
        <v>890</v>
      </c>
      <c r="H34" s="34">
        <v>1985</v>
      </c>
      <c r="I34" s="35">
        <v>1</v>
      </c>
      <c r="J34" s="29"/>
      <c r="K34" s="32">
        <f t="shared" si="0"/>
        <v>0.12</v>
      </c>
      <c r="L34" s="33">
        <f t="shared" si="1"/>
        <v>0.12</v>
      </c>
      <c r="M34" s="32">
        <v>0.35</v>
      </c>
    </row>
    <row r="35" spans="1:13" x14ac:dyDescent="0.25">
      <c r="A35" s="26">
        <f>A34+1</f>
        <v>26</v>
      </c>
      <c r="B35" s="29"/>
      <c r="C35" s="27"/>
      <c r="D35" s="28">
        <f t="shared" si="4"/>
        <v>2133</v>
      </c>
      <c r="E35" s="29"/>
      <c r="F35" s="30">
        <v>0.125</v>
      </c>
      <c r="G35" s="27" t="s">
        <v>890</v>
      </c>
      <c r="H35" s="34">
        <v>1985</v>
      </c>
      <c r="I35" s="35">
        <v>1</v>
      </c>
      <c r="J35" s="29"/>
      <c r="K35" s="32">
        <f t="shared" si="0"/>
        <v>0.125</v>
      </c>
      <c r="L35" s="33">
        <f t="shared" si="1"/>
        <v>0.125</v>
      </c>
      <c r="M35" s="32">
        <v>0.35</v>
      </c>
    </row>
    <row r="36" spans="1:13" x14ac:dyDescent="0.25">
      <c r="A36" s="26">
        <f>A35+1</f>
        <v>27</v>
      </c>
      <c r="B36" s="29"/>
      <c r="C36" s="27"/>
      <c r="D36" s="28">
        <f t="shared" si="4"/>
        <v>2134</v>
      </c>
      <c r="E36" s="29"/>
      <c r="F36" s="30">
        <v>0.14000000000000001</v>
      </c>
      <c r="G36" s="27" t="s">
        <v>890</v>
      </c>
      <c r="H36" s="34">
        <v>1985</v>
      </c>
      <c r="I36" s="35">
        <v>1</v>
      </c>
      <c r="J36" s="29"/>
      <c r="K36" s="32">
        <f t="shared" si="0"/>
        <v>0.14000000000000001</v>
      </c>
      <c r="L36" s="33">
        <f t="shared" si="1"/>
        <v>0.14000000000000001</v>
      </c>
      <c r="M36" s="32">
        <v>0.3</v>
      </c>
    </row>
    <row r="37" spans="1:13" x14ac:dyDescent="0.25">
      <c r="A37" s="26">
        <f>A36+1</f>
        <v>28</v>
      </c>
      <c r="B37" s="29"/>
      <c r="C37" s="27"/>
      <c r="D37" s="28">
        <v>2134</v>
      </c>
      <c r="E37" s="29" t="s">
        <v>51</v>
      </c>
      <c r="F37" s="30">
        <v>0.14000000000000001</v>
      </c>
      <c r="G37" s="27" t="s">
        <v>890</v>
      </c>
      <c r="H37" s="34">
        <v>1986</v>
      </c>
      <c r="I37" s="35">
        <v>1</v>
      </c>
      <c r="J37" s="29" t="s">
        <v>776</v>
      </c>
      <c r="K37" s="32">
        <f t="shared" si="0"/>
        <v>0.14000000000000001</v>
      </c>
      <c r="L37" s="33">
        <f t="shared" si="1"/>
        <v>0.14000000000000001</v>
      </c>
      <c r="M37" s="32">
        <v>0.3</v>
      </c>
    </row>
    <row r="38" spans="1:13" x14ac:dyDescent="0.25">
      <c r="A38" s="26">
        <f t="shared" ref="A38:A87" si="5">A37+1</f>
        <v>29</v>
      </c>
      <c r="B38" s="29"/>
      <c r="C38" s="27"/>
      <c r="D38" s="28">
        <f>D36+1</f>
        <v>2135</v>
      </c>
      <c r="E38" s="29"/>
      <c r="F38" s="30">
        <v>0.17</v>
      </c>
      <c r="G38" s="27" t="s">
        <v>890</v>
      </c>
      <c r="H38" s="34">
        <v>1986</v>
      </c>
      <c r="I38" s="35">
        <v>1</v>
      </c>
      <c r="J38" s="29"/>
      <c r="K38" s="32">
        <f t="shared" si="0"/>
        <v>0.17</v>
      </c>
      <c r="L38" s="33">
        <f t="shared" si="1"/>
        <v>0.17</v>
      </c>
      <c r="M38" s="32">
        <v>0.55000000000000004</v>
      </c>
    </row>
    <row r="39" spans="1:13" x14ac:dyDescent="0.25">
      <c r="A39" s="26">
        <f t="shared" si="5"/>
        <v>30</v>
      </c>
      <c r="B39" s="29"/>
      <c r="C39" s="27"/>
      <c r="D39" s="28">
        <f>D38+1</f>
        <v>2136</v>
      </c>
      <c r="E39" s="29"/>
      <c r="F39" s="30">
        <v>0.25</v>
      </c>
      <c r="G39" s="27" t="s">
        <v>890</v>
      </c>
      <c r="H39" s="34">
        <v>1986</v>
      </c>
      <c r="I39" s="35">
        <v>1</v>
      </c>
      <c r="J39" s="29"/>
      <c r="K39" s="32">
        <f t="shared" si="0"/>
        <v>0.25</v>
      </c>
      <c r="L39" s="33">
        <f t="shared" si="1"/>
        <v>0.25</v>
      </c>
      <c r="M39" s="32">
        <v>0.5</v>
      </c>
    </row>
    <row r="40" spans="1:13" x14ac:dyDescent="0.25">
      <c r="A40" s="26">
        <f t="shared" si="5"/>
        <v>31</v>
      </c>
      <c r="B40" s="29"/>
      <c r="C40" s="27"/>
      <c r="D40" s="28">
        <f>D39+1</f>
        <v>2137</v>
      </c>
      <c r="E40" s="29"/>
      <c r="F40" s="30">
        <v>0.22</v>
      </c>
      <c r="G40" s="27" t="s">
        <v>997</v>
      </c>
      <c r="H40" s="34">
        <v>1985</v>
      </c>
      <c r="I40" s="35">
        <v>1</v>
      </c>
      <c r="J40" s="29"/>
      <c r="K40" s="32">
        <f t="shared" si="0"/>
        <v>0.22</v>
      </c>
      <c r="L40" s="33">
        <f t="shared" si="1"/>
        <v>0.22</v>
      </c>
      <c r="M40" s="32">
        <v>0.6</v>
      </c>
    </row>
    <row r="41" spans="1:13" x14ac:dyDescent="0.25">
      <c r="A41" s="26">
        <f t="shared" si="5"/>
        <v>32</v>
      </c>
      <c r="B41" s="29"/>
      <c r="C41" s="27"/>
      <c r="D41" s="83" t="s">
        <v>998</v>
      </c>
      <c r="E41" s="29" t="s">
        <v>69</v>
      </c>
      <c r="F41" s="30">
        <v>0.22</v>
      </c>
      <c r="G41" s="27" t="s">
        <v>999</v>
      </c>
      <c r="H41" s="34">
        <v>1985</v>
      </c>
      <c r="I41" s="35">
        <v>4</v>
      </c>
      <c r="J41" s="29"/>
      <c r="K41" s="32">
        <f t="shared" si="0"/>
        <v>0.88</v>
      </c>
      <c r="L41" s="33">
        <f t="shared" si="1"/>
        <v>0.88</v>
      </c>
      <c r="M41" s="32">
        <v>4</v>
      </c>
    </row>
    <row r="42" spans="1:13" x14ac:dyDescent="0.25">
      <c r="A42" s="26">
        <f t="shared" si="5"/>
        <v>33</v>
      </c>
      <c r="B42" s="29"/>
      <c r="C42" s="27"/>
      <c r="D42" s="28">
        <v>2142</v>
      </c>
      <c r="E42" s="29"/>
      <c r="F42" s="30">
        <v>0.22</v>
      </c>
      <c r="G42" s="27" t="s">
        <v>1000</v>
      </c>
      <c r="H42" s="34">
        <v>1985</v>
      </c>
      <c r="I42" s="35">
        <v>1</v>
      </c>
      <c r="J42" s="29"/>
      <c r="K42" s="32">
        <f t="shared" si="0"/>
        <v>0.22</v>
      </c>
      <c r="L42" s="33">
        <f t="shared" si="1"/>
        <v>0.22</v>
      </c>
      <c r="M42" s="32">
        <v>0.5</v>
      </c>
    </row>
    <row r="43" spans="1:13" x14ac:dyDescent="0.25">
      <c r="A43" s="26">
        <f t="shared" si="5"/>
        <v>34</v>
      </c>
      <c r="B43" s="29"/>
      <c r="C43" s="27"/>
      <c r="D43" s="28">
        <f>D42+1</f>
        <v>2143</v>
      </c>
      <c r="E43" s="29"/>
      <c r="F43" s="30">
        <v>0.22</v>
      </c>
      <c r="G43" s="27" t="s">
        <v>714</v>
      </c>
      <c r="H43" s="34">
        <v>1985</v>
      </c>
      <c r="I43" s="35">
        <v>1</v>
      </c>
      <c r="J43" s="29"/>
      <c r="K43" s="32">
        <f t="shared" si="0"/>
        <v>0.22</v>
      </c>
      <c r="L43" s="33">
        <f t="shared" si="1"/>
        <v>0.22</v>
      </c>
      <c r="M43" s="32">
        <v>0.45</v>
      </c>
    </row>
    <row r="44" spans="1:13" x14ac:dyDescent="0.25">
      <c r="A44" s="26">
        <f t="shared" si="5"/>
        <v>35</v>
      </c>
      <c r="B44" s="29"/>
      <c r="C44" s="27"/>
      <c r="D44" s="28">
        <f>D43+1</f>
        <v>2144</v>
      </c>
      <c r="E44" s="29"/>
      <c r="F44" s="30">
        <v>0.22</v>
      </c>
      <c r="G44" s="27" t="s">
        <v>1001</v>
      </c>
      <c r="H44" s="34">
        <v>1985</v>
      </c>
      <c r="I44" s="35">
        <v>1</v>
      </c>
      <c r="J44" s="29"/>
      <c r="K44" s="32">
        <f t="shared" si="0"/>
        <v>0.22</v>
      </c>
      <c r="L44" s="33">
        <f t="shared" si="1"/>
        <v>0.22</v>
      </c>
      <c r="M44" s="32">
        <v>0.6</v>
      </c>
    </row>
    <row r="45" spans="1:13" x14ac:dyDescent="0.25">
      <c r="A45" s="26">
        <f t="shared" si="5"/>
        <v>36</v>
      </c>
      <c r="B45" s="29"/>
      <c r="C45" s="27"/>
      <c r="D45" s="28">
        <f t="shared" ref="D45:D87" si="6">D44+1</f>
        <v>2145</v>
      </c>
      <c r="E45" s="29"/>
      <c r="F45" s="30">
        <v>0.22</v>
      </c>
      <c r="G45" s="27" t="s">
        <v>1002</v>
      </c>
      <c r="H45" s="34">
        <v>1985</v>
      </c>
      <c r="I45" s="35">
        <v>1</v>
      </c>
      <c r="J45" s="29"/>
      <c r="K45" s="32">
        <f t="shared" si="0"/>
        <v>0.22</v>
      </c>
      <c r="L45" s="33">
        <f t="shared" si="1"/>
        <v>0.22</v>
      </c>
      <c r="M45" s="32">
        <v>0.45</v>
      </c>
    </row>
    <row r="46" spans="1:13" x14ac:dyDescent="0.25">
      <c r="A46" s="26">
        <f t="shared" si="5"/>
        <v>37</v>
      </c>
      <c r="B46" s="29"/>
      <c r="C46" s="27"/>
      <c r="D46" s="28">
        <f t="shared" si="6"/>
        <v>2146</v>
      </c>
      <c r="E46" s="29"/>
      <c r="F46" s="30">
        <v>0.22</v>
      </c>
      <c r="G46" s="27" t="s">
        <v>1003</v>
      </c>
      <c r="H46" s="34">
        <v>1985</v>
      </c>
      <c r="I46" s="35">
        <v>1</v>
      </c>
      <c r="J46" s="29"/>
      <c r="K46" s="32">
        <f t="shared" si="0"/>
        <v>0.22</v>
      </c>
      <c r="L46" s="33">
        <f t="shared" si="1"/>
        <v>0.22</v>
      </c>
      <c r="M46" s="32">
        <v>0.45</v>
      </c>
    </row>
    <row r="47" spans="1:13" x14ac:dyDescent="0.25">
      <c r="A47" s="26">
        <f t="shared" si="5"/>
        <v>38</v>
      </c>
      <c r="B47" s="29"/>
      <c r="C47" s="27"/>
      <c r="D47" s="28">
        <f t="shared" si="6"/>
        <v>2147</v>
      </c>
      <c r="E47" s="29"/>
      <c r="F47" s="30">
        <v>0.22</v>
      </c>
      <c r="G47" s="27" t="s">
        <v>1004</v>
      </c>
      <c r="H47" s="34">
        <v>1985</v>
      </c>
      <c r="I47" s="35">
        <v>1</v>
      </c>
      <c r="J47" s="29"/>
      <c r="K47" s="32">
        <f t="shared" si="0"/>
        <v>0.22</v>
      </c>
      <c r="L47" s="33">
        <f t="shared" si="1"/>
        <v>0.22</v>
      </c>
      <c r="M47" s="32">
        <v>0.45</v>
      </c>
    </row>
    <row r="48" spans="1:13" x14ac:dyDescent="0.25">
      <c r="A48" s="26">
        <f t="shared" si="5"/>
        <v>39</v>
      </c>
      <c r="B48" s="29"/>
      <c r="C48" s="27"/>
      <c r="D48" s="28">
        <v>2149</v>
      </c>
      <c r="E48" s="29"/>
      <c r="F48" s="30">
        <v>0.18</v>
      </c>
      <c r="G48" s="85" t="s">
        <v>1005</v>
      </c>
      <c r="H48" s="34">
        <v>1985</v>
      </c>
      <c r="I48" s="35">
        <v>1</v>
      </c>
      <c r="J48" s="29"/>
      <c r="K48" s="32">
        <f t="shared" si="0"/>
        <v>0.18</v>
      </c>
      <c r="L48" s="33">
        <f t="shared" si="1"/>
        <v>0.18</v>
      </c>
      <c r="M48" s="32">
        <v>0.4</v>
      </c>
    </row>
    <row r="49" spans="1:13" x14ac:dyDescent="0.25">
      <c r="A49" s="26">
        <f t="shared" si="5"/>
        <v>40</v>
      </c>
      <c r="B49" s="29"/>
      <c r="C49" s="27"/>
      <c r="D49" s="28">
        <f t="shared" si="6"/>
        <v>2150</v>
      </c>
      <c r="E49" s="29"/>
      <c r="F49" s="30">
        <v>0.21099999999999999</v>
      </c>
      <c r="G49" s="27" t="s">
        <v>1006</v>
      </c>
      <c r="H49" s="34">
        <v>1985</v>
      </c>
      <c r="I49" s="35">
        <v>1</v>
      </c>
      <c r="J49" s="29"/>
      <c r="K49" s="32">
        <f t="shared" si="0"/>
        <v>0.21099999999999999</v>
      </c>
      <c r="L49" s="33">
        <f t="shared" si="1"/>
        <v>0.21099999999999999</v>
      </c>
      <c r="M49" s="32">
        <v>0.4</v>
      </c>
    </row>
    <row r="50" spans="1:13" x14ac:dyDescent="0.25">
      <c r="A50" s="26">
        <f t="shared" si="5"/>
        <v>41</v>
      </c>
      <c r="B50" s="29"/>
      <c r="C50" s="27"/>
      <c r="D50" s="28">
        <v>2152</v>
      </c>
      <c r="E50" s="29"/>
      <c r="F50" s="30">
        <v>0.22</v>
      </c>
      <c r="G50" s="27" t="s">
        <v>1007</v>
      </c>
      <c r="H50" s="34">
        <v>1985</v>
      </c>
      <c r="I50" s="35">
        <v>1</v>
      </c>
      <c r="J50" s="29"/>
      <c r="K50" s="32">
        <f t="shared" si="0"/>
        <v>0.22</v>
      </c>
      <c r="L50" s="33">
        <f t="shared" si="1"/>
        <v>0.22</v>
      </c>
      <c r="M50" s="32">
        <v>0.45</v>
      </c>
    </row>
    <row r="51" spans="1:13" x14ac:dyDescent="0.25">
      <c r="A51" s="26">
        <f t="shared" si="5"/>
        <v>42</v>
      </c>
      <c r="B51" s="29"/>
      <c r="C51" s="27"/>
      <c r="D51" s="28">
        <f t="shared" si="6"/>
        <v>2153</v>
      </c>
      <c r="E51" s="29"/>
      <c r="F51" s="30">
        <v>0.22</v>
      </c>
      <c r="G51" s="27" t="s">
        <v>1008</v>
      </c>
      <c r="H51" s="34">
        <v>1985</v>
      </c>
      <c r="I51" s="35">
        <v>1</v>
      </c>
      <c r="J51" s="29"/>
      <c r="K51" s="32">
        <f t="shared" si="0"/>
        <v>0.22</v>
      </c>
      <c r="L51" s="33">
        <f t="shared" si="1"/>
        <v>0.22</v>
      </c>
      <c r="M51" s="32">
        <v>0.45</v>
      </c>
    </row>
    <row r="52" spans="1:13" x14ac:dyDescent="0.25">
      <c r="A52" s="26">
        <f t="shared" si="5"/>
        <v>43</v>
      </c>
      <c r="B52" s="29"/>
      <c r="C52" s="27"/>
      <c r="D52" s="28">
        <f t="shared" si="6"/>
        <v>2154</v>
      </c>
      <c r="E52" s="29"/>
      <c r="F52" s="30">
        <v>0.22</v>
      </c>
      <c r="G52" s="27" t="s">
        <v>1009</v>
      </c>
      <c r="H52" s="34">
        <v>1985</v>
      </c>
      <c r="I52" s="35">
        <v>1</v>
      </c>
      <c r="J52" s="29"/>
      <c r="K52" s="32">
        <f t="shared" si="0"/>
        <v>0.22</v>
      </c>
      <c r="L52" s="33">
        <f t="shared" si="1"/>
        <v>0.22</v>
      </c>
      <c r="M52" s="32">
        <v>0.45</v>
      </c>
    </row>
    <row r="53" spans="1:13" x14ac:dyDescent="0.25">
      <c r="A53" s="26">
        <f t="shared" si="5"/>
        <v>44</v>
      </c>
      <c r="B53" s="29"/>
      <c r="C53" s="27"/>
      <c r="D53" s="83" t="s">
        <v>1010</v>
      </c>
      <c r="E53" s="29" t="s">
        <v>69</v>
      </c>
      <c r="F53" s="30">
        <v>0.22</v>
      </c>
      <c r="G53" s="27" t="s">
        <v>1011</v>
      </c>
      <c r="H53" s="34">
        <v>1985</v>
      </c>
      <c r="I53" s="35">
        <v>4</v>
      </c>
      <c r="J53" s="29"/>
      <c r="K53" s="32">
        <f t="shared" si="0"/>
        <v>0.88</v>
      </c>
      <c r="L53" s="33">
        <f t="shared" si="1"/>
        <v>0.88</v>
      </c>
      <c r="M53" s="32">
        <v>5</v>
      </c>
    </row>
    <row r="54" spans="1:13" x14ac:dyDescent="0.25">
      <c r="A54" s="26">
        <f t="shared" si="5"/>
        <v>45</v>
      </c>
      <c r="B54" s="29"/>
      <c r="C54" s="27"/>
      <c r="D54" s="28">
        <v>2159</v>
      </c>
      <c r="E54" s="29"/>
      <c r="F54" s="30">
        <v>0.22</v>
      </c>
      <c r="G54" s="27" t="s">
        <v>1012</v>
      </c>
      <c r="H54" s="34">
        <v>1985</v>
      </c>
      <c r="I54" s="35">
        <v>1</v>
      </c>
      <c r="J54" s="29"/>
      <c r="K54" s="32">
        <f t="shared" si="0"/>
        <v>0.22</v>
      </c>
      <c r="L54" s="33">
        <f t="shared" si="1"/>
        <v>0.22</v>
      </c>
      <c r="M54" s="32">
        <v>0.45</v>
      </c>
    </row>
    <row r="55" spans="1:13" x14ac:dyDescent="0.25">
      <c r="A55" s="26">
        <f t="shared" si="5"/>
        <v>46</v>
      </c>
      <c r="B55" s="29"/>
      <c r="C55" s="27"/>
      <c r="D55" s="83" t="s">
        <v>1013</v>
      </c>
      <c r="E55" s="29" t="s">
        <v>69</v>
      </c>
      <c r="F55" s="30">
        <v>0.22</v>
      </c>
      <c r="G55" s="27" t="s">
        <v>1014</v>
      </c>
      <c r="H55" s="34">
        <v>1985</v>
      </c>
      <c r="I55" s="35">
        <v>4</v>
      </c>
      <c r="J55" s="29"/>
      <c r="K55" s="32">
        <f t="shared" si="0"/>
        <v>0.88</v>
      </c>
      <c r="L55" s="33">
        <f t="shared" si="1"/>
        <v>0.88</v>
      </c>
      <c r="M55" s="32">
        <v>3</v>
      </c>
    </row>
    <row r="56" spans="1:13" x14ac:dyDescent="0.25">
      <c r="A56" s="26">
        <f t="shared" si="5"/>
        <v>47</v>
      </c>
      <c r="B56" s="29"/>
      <c r="C56" s="27"/>
      <c r="D56" s="28">
        <v>2164</v>
      </c>
      <c r="E56" s="29"/>
      <c r="F56" s="30">
        <v>0.22</v>
      </c>
      <c r="G56" s="27" t="s">
        <v>1015</v>
      </c>
      <c r="H56" s="34">
        <v>1985</v>
      </c>
      <c r="I56" s="35">
        <v>1</v>
      </c>
      <c r="J56" s="29"/>
      <c r="K56" s="32">
        <f t="shared" si="0"/>
        <v>0.22</v>
      </c>
      <c r="L56" s="33">
        <f t="shared" si="1"/>
        <v>0.22</v>
      </c>
      <c r="M56" s="32">
        <v>0.45</v>
      </c>
    </row>
    <row r="57" spans="1:13" x14ac:dyDescent="0.25">
      <c r="A57" s="26">
        <f t="shared" si="5"/>
        <v>48</v>
      </c>
      <c r="B57" s="29"/>
      <c r="C57" s="27"/>
      <c r="D57" s="28">
        <f t="shared" si="6"/>
        <v>2165</v>
      </c>
      <c r="E57" s="29"/>
      <c r="F57" s="30">
        <v>0.22</v>
      </c>
      <c r="G57" s="27" t="s">
        <v>532</v>
      </c>
      <c r="H57" s="34">
        <v>1985</v>
      </c>
      <c r="I57" s="35">
        <v>1</v>
      </c>
      <c r="J57" s="29"/>
      <c r="K57" s="32">
        <f t="shared" si="0"/>
        <v>0.22</v>
      </c>
      <c r="L57" s="33">
        <f t="shared" si="1"/>
        <v>0.22</v>
      </c>
      <c r="M57" s="32">
        <v>0.45</v>
      </c>
    </row>
    <row r="58" spans="1:13" x14ac:dyDescent="0.25">
      <c r="A58" s="26">
        <f t="shared" si="5"/>
        <v>49</v>
      </c>
      <c r="B58" s="29"/>
      <c r="C58" s="27"/>
      <c r="D58" s="28">
        <f t="shared" si="6"/>
        <v>2166</v>
      </c>
      <c r="E58" s="29"/>
      <c r="F58" s="30">
        <v>0.22</v>
      </c>
      <c r="G58" s="27" t="s">
        <v>532</v>
      </c>
      <c r="H58" s="34">
        <v>1985</v>
      </c>
      <c r="I58" s="35">
        <v>1</v>
      </c>
      <c r="J58" s="29"/>
      <c r="K58" s="32">
        <f t="shared" si="0"/>
        <v>0.22</v>
      </c>
      <c r="L58" s="33">
        <f t="shared" si="1"/>
        <v>0.22</v>
      </c>
      <c r="M58" s="32">
        <v>0.45</v>
      </c>
    </row>
    <row r="59" spans="1:13" x14ac:dyDescent="0.25">
      <c r="A59" s="26">
        <f t="shared" si="5"/>
        <v>50</v>
      </c>
      <c r="B59" s="29"/>
      <c r="C59" s="27"/>
      <c r="D59" s="28">
        <f t="shared" si="6"/>
        <v>2167</v>
      </c>
      <c r="E59" s="29"/>
      <c r="F59" s="30">
        <v>0.22</v>
      </c>
      <c r="G59" s="27" t="s">
        <v>1016</v>
      </c>
      <c r="H59" s="34">
        <v>1986</v>
      </c>
      <c r="I59" s="35">
        <v>1</v>
      </c>
      <c r="J59" s="29"/>
      <c r="K59" s="32">
        <f t="shared" si="0"/>
        <v>0.22</v>
      </c>
      <c r="L59" s="33">
        <f t="shared" si="1"/>
        <v>0.22</v>
      </c>
      <c r="M59" s="32">
        <v>0.75</v>
      </c>
    </row>
    <row r="60" spans="1:13" x14ac:dyDescent="0.25">
      <c r="A60" s="26">
        <f t="shared" si="5"/>
        <v>51</v>
      </c>
      <c r="B60" s="29"/>
      <c r="C60" s="27"/>
      <c r="D60" s="28">
        <f t="shared" si="6"/>
        <v>2168</v>
      </c>
      <c r="E60" s="29"/>
      <c r="F60" s="30">
        <v>0.01</v>
      </c>
      <c r="G60" s="27" t="s">
        <v>873</v>
      </c>
      <c r="H60" s="34">
        <v>1986</v>
      </c>
      <c r="I60" s="35">
        <v>1</v>
      </c>
      <c r="J60" s="29"/>
      <c r="K60" s="32">
        <f t="shared" si="0"/>
        <v>0.01</v>
      </c>
      <c r="L60" s="33">
        <f t="shared" si="1"/>
        <v>0.01</v>
      </c>
      <c r="M60" s="32">
        <v>0.25</v>
      </c>
    </row>
    <row r="61" spans="1:13" x14ac:dyDescent="0.25">
      <c r="A61" s="26">
        <f t="shared" si="5"/>
        <v>52</v>
      </c>
      <c r="B61" s="29"/>
      <c r="C61" s="27"/>
      <c r="D61" s="28">
        <f t="shared" si="6"/>
        <v>2169</v>
      </c>
      <c r="E61" s="29"/>
      <c r="F61" s="30">
        <v>0.02</v>
      </c>
      <c r="G61" s="27" t="s">
        <v>873</v>
      </c>
      <c r="H61" s="34">
        <v>1987</v>
      </c>
      <c r="I61" s="35">
        <v>1</v>
      </c>
      <c r="J61" s="29"/>
      <c r="K61" s="32">
        <f t="shared" si="0"/>
        <v>0.02</v>
      </c>
      <c r="L61" s="33">
        <f t="shared" si="1"/>
        <v>0.02</v>
      </c>
      <c r="M61" s="32">
        <v>0.25</v>
      </c>
    </row>
    <row r="62" spans="1:13" x14ac:dyDescent="0.25">
      <c r="A62" s="26">
        <f t="shared" si="5"/>
        <v>53</v>
      </c>
      <c r="B62" s="29"/>
      <c r="C62" s="27"/>
      <c r="D62" s="28">
        <f t="shared" si="6"/>
        <v>2170</v>
      </c>
      <c r="E62" s="29"/>
      <c r="F62" s="30">
        <v>0.03</v>
      </c>
      <c r="G62" s="27" t="s">
        <v>873</v>
      </c>
      <c r="H62" s="34">
        <v>1986</v>
      </c>
      <c r="I62" s="35">
        <v>1</v>
      </c>
      <c r="J62" s="29" t="s">
        <v>776</v>
      </c>
      <c r="K62" s="32">
        <f t="shared" si="0"/>
        <v>0.03</v>
      </c>
      <c r="L62" s="33">
        <f t="shared" si="1"/>
        <v>0.03</v>
      </c>
      <c r="M62" s="32">
        <v>0.25</v>
      </c>
    </row>
    <row r="63" spans="1:13" x14ac:dyDescent="0.25">
      <c r="A63" s="26">
        <f t="shared" si="5"/>
        <v>54</v>
      </c>
      <c r="B63" s="29"/>
      <c r="C63" s="27"/>
      <c r="D63" s="28">
        <v>2170</v>
      </c>
      <c r="E63" s="29" t="s">
        <v>69</v>
      </c>
      <c r="F63" s="30">
        <v>0.03</v>
      </c>
      <c r="G63" s="27" t="s">
        <v>873</v>
      </c>
      <c r="H63" s="34">
        <v>1986</v>
      </c>
      <c r="I63" s="35">
        <v>1</v>
      </c>
      <c r="J63" s="29" t="s">
        <v>539</v>
      </c>
      <c r="K63" s="32">
        <f t="shared" si="0"/>
        <v>0.03</v>
      </c>
      <c r="L63" s="33">
        <f t="shared" si="1"/>
        <v>0.03</v>
      </c>
      <c r="M63" s="32">
        <v>0.25</v>
      </c>
    </row>
    <row r="64" spans="1:13" x14ac:dyDescent="0.25">
      <c r="A64" s="26">
        <f t="shared" si="5"/>
        <v>55</v>
      </c>
      <c r="B64" s="29"/>
      <c r="C64" s="27"/>
      <c r="D64" s="28">
        <f t="shared" si="6"/>
        <v>2171</v>
      </c>
      <c r="E64" s="29"/>
      <c r="F64" s="30">
        <v>0.04</v>
      </c>
      <c r="G64" s="27" t="s">
        <v>873</v>
      </c>
      <c r="H64" s="34">
        <v>1986</v>
      </c>
      <c r="I64" s="35">
        <v>1</v>
      </c>
      <c r="J64" s="29" t="s">
        <v>776</v>
      </c>
      <c r="K64" s="32">
        <f t="shared" si="0"/>
        <v>0.04</v>
      </c>
      <c r="L64" s="33">
        <f t="shared" si="1"/>
        <v>0.04</v>
      </c>
      <c r="M64" s="32">
        <v>0.25</v>
      </c>
    </row>
    <row r="65" spans="1:13" x14ac:dyDescent="0.25">
      <c r="A65" s="26">
        <f t="shared" si="5"/>
        <v>56</v>
      </c>
      <c r="B65" s="29"/>
      <c r="C65" s="27"/>
      <c r="D65" s="28">
        <v>2171</v>
      </c>
      <c r="E65" s="29" t="s">
        <v>51</v>
      </c>
      <c r="F65" s="30">
        <v>0.04</v>
      </c>
      <c r="G65" s="27" t="s">
        <v>873</v>
      </c>
      <c r="H65" s="34">
        <v>1986</v>
      </c>
      <c r="I65" s="35">
        <v>1</v>
      </c>
      <c r="J65" s="29" t="s">
        <v>539</v>
      </c>
      <c r="K65" s="32">
        <f t="shared" si="0"/>
        <v>0.04</v>
      </c>
      <c r="L65" s="33">
        <f t="shared" si="1"/>
        <v>0.04</v>
      </c>
      <c r="M65" s="32">
        <v>0.25</v>
      </c>
    </row>
    <row r="66" spans="1:13" x14ac:dyDescent="0.25">
      <c r="A66" s="26">
        <f t="shared" si="5"/>
        <v>57</v>
      </c>
      <c r="B66" s="29"/>
      <c r="C66" s="27"/>
      <c r="D66" s="28">
        <v>2172</v>
      </c>
      <c r="E66" s="29"/>
      <c r="F66" s="30">
        <v>0.05</v>
      </c>
      <c r="G66" s="80" t="s">
        <v>1017</v>
      </c>
      <c r="H66" s="34">
        <v>1986</v>
      </c>
      <c r="I66" s="35">
        <v>1</v>
      </c>
      <c r="J66" s="29"/>
      <c r="K66" s="32">
        <f t="shared" si="0"/>
        <v>0.05</v>
      </c>
      <c r="L66" s="33">
        <f t="shared" si="1"/>
        <v>0.05</v>
      </c>
      <c r="M66" s="32">
        <v>0.25</v>
      </c>
    </row>
    <row r="67" spans="1:13" x14ac:dyDescent="0.25">
      <c r="A67" s="26">
        <f t="shared" si="5"/>
        <v>58</v>
      </c>
      <c r="B67" s="29"/>
      <c r="C67" s="27"/>
      <c r="D67" s="28">
        <v>2173</v>
      </c>
      <c r="E67" s="29"/>
      <c r="F67" s="30">
        <v>0.05</v>
      </c>
      <c r="G67" s="80" t="s">
        <v>1018</v>
      </c>
      <c r="H67" s="34">
        <v>1990</v>
      </c>
      <c r="I67" s="35">
        <v>1</v>
      </c>
      <c r="J67" s="29"/>
      <c r="K67" s="32">
        <f t="shared" si="0"/>
        <v>0.05</v>
      </c>
      <c r="L67" s="33">
        <f t="shared" si="1"/>
        <v>0.05</v>
      </c>
      <c r="M67" s="32">
        <v>0.15</v>
      </c>
    </row>
    <row r="68" spans="1:13" x14ac:dyDescent="0.25">
      <c r="A68" s="26">
        <f t="shared" si="5"/>
        <v>59</v>
      </c>
      <c r="B68" s="29"/>
      <c r="C68" s="27"/>
      <c r="D68" s="28">
        <v>2175</v>
      </c>
      <c r="E68" s="29"/>
      <c r="F68" s="30">
        <v>0.1</v>
      </c>
      <c r="G68" s="27" t="s">
        <v>873</v>
      </c>
      <c r="H68" s="34">
        <v>1987</v>
      </c>
      <c r="I68" s="35">
        <v>1</v>
      </c>
      <c r="J68" s="29" t="s">
        <v>1019</v>
      </c>
      <c r="K68" s="32">
        <f t="shared" si="0"/>
        <v>0.1</v>
      </c>
      <c r="L68" s="33">
        <f t="shared" si="1"/>
        <v>0.1</v>
      </c>
      <c r="M68" s="32">
        <v>0.25</v>
      </c>
    </row>
    <row r="69" spans="1:13" x14ac:dyDescent="0.25">
      <c r="A69" s="26">
        <f t="shared" si="5"/>
        <v>60</v>
      </c>
      <c r="B69" s="29"/>
      <c r="C69" s="27"/>
      <c r="D69" s="28">
        <v>2175</v>
      </c>
      <c r="E69" s="29" t="s">
        <v>586</v>
      </c>
      <c r="F69" s="30">
        <v>0.1</v>
      </c>
      <c r="G69" s="27" t="s">
        <v>873</v>
      </c>
      <c r="H69" s="34">
        <v>1990</v>
      </c>
      <c r="I69" s="35">
        <v>1</v>
      </c>
      <c r="J69" s="29" t="s">
        <v>1020</v>
      </c>
      <c r="K69" s="32">
        <f t="shared" si="0"/>
        <v>0.1</v>
      </c>
      <c r="L69" s="33">
        <f t="shared" si="1"/>
        <v>0.1</v>
      </c>
      <c r="M69" s="32">
        <v>0.95</v>
      </c>
    </row>
    <row r="70" spans="1:13" x14ac:dyDescent="0.25">
      <c r="A70" s="26">
        <f t="shared" si="5"/>
        <v>61</v>
      </c>
      <c r="B70" s="29"/>
      <c r="C70" s="27"/>
      <c r="D70" s="28">
        <v>2175</v>
      </c>
      <c r="E70" s="29" t="s">
        <v>888</v>
      </c>
      <c r="F70" s="30">
        <v>0.1</v>
      </c>
      <c r="G70" s="27" t="s">
        <v>873</v>
      </c>
      <c r="H70" s="34"/>
      <c r="I70" s="35">
        <v>1</v>
      </c>
      <c r="J70" s="29" t="s">
        <v>1021</v>
      </c>
      <c r="K70" s="32">
        <f t="shared" si="0"/>
        <v>0.1</v>
      </c>
      <c r="L70" s="33">
        <f t="shared" si="1"/>
        <v>0.1</v>
      </c>
      <c r="M70" s="32">
        <v>0.5</v>
      </c>
    </row>
    <row r="71" spans="1:13" x14ac:dyDescent="0.25">
      <c r="A71" s="26">
        <f t="shared" si="5"/>
        <v>62</v>
      </c>
      <c r="B71" s="29"/>
      <c r="C71" s="27"/>
      <c r="D71" s="28">
        <f t="shared" si="6"/>
        <v>2176</v>
      </c>
      <c r="E71" s="29"/>
      <c r="F71" s="30">
        <v>0.14000000000000001</v>
      </c>
      <c r="G71" s="27" t="s">
        <v>873</v>
      </c>
      <c r="H71" s="34">
        <v>1987</v>
      </c>
      <c r="I71" s="35">
        <v>1</v>
      </c>
      <c r="J71" s="29"/>
      <c r="K71" s="32">
        <f t="shared" si="0"/>
        <v>0.14000000000000001</v>
      </c>
      <c r="L71" s="33">
        <f t="shared" si="1"/>
        <v>0.14000000000000001</v>
      </c>
      <c r="M71" s="32">
        <v>0.3</v>
      </c>
    </row>
    <row r="72" spans="1:13" x14ac:dyDescent="0.25">
      <c r="A72" s="26">
        <f t="shared" si="5"/>
        <v>63</v>
      </c>
      <c r="B72" s="29"/>
      <c r="C72" s="27"/>
      <c r="D72" s="28">
        <f t="shared" si="6"/>
        <v>2177</v>
      </c>
      <c r="E72" s="29"/>
      <c r="F72" s="30">
        <v>0.15</v>
      </c>
      <c r="G72" s="27" t="s">
        <v>873</v>
      </c>
      <c r="H72" s="34">
        <v>1988</v>
      </c>
      <c r="I72" s="35">
        <v>1</v>
      </c>
      <c r="J72" s="27"/>
      <c r="K72" s="32">
        <f t="shared" si="0"/>
        <v>0.15</v>
      </c>
      <c r="L72" s="33">
        <f t="shared" si="1"/>
        <v>0.15</v>
      </c>
      <c r="M72" s="32">
        <v>0.35</v>
      </c>
    </row>
    <row r="73" spans="1:13" x14ac:dyDescent="0.25">
      <c r="A73" s="26">
        <f t="shared" si="5"/>
        <v>64</v>
      </c>
      <c r="B73" s="29"/>
      <c r="C73" s="27"/>
      <c r="D73" s="28">
        <f t="shared" si="6"/>
        <v>2178</v>
      </c>
      <c r="E73" s="29"/>
      <c r="F73" s="30">
        <v>0.17</v>
      </c>
      <c r="G73" s="27" t="s">
        <v>873</v>
      </c>
      <c r="H73" s="34">
        <v>1986</v>
      </c>
      <c r="I73" s="35">
        <v>1</v>
      </c>
      <c r="J73" s="29"/>
      <c r="K73" s="32">
        <f t="shared" si="0"/>
        <v>0.17</v>
      </c>
      <c r="L73" s="33">
        <f t="shared" si="1"/>
        <v>0.17</v>
      </c>
      <c r="M73" s="32">
        <v>0.35</v>
      </c>
    </row>
    <row r="74" spans="1:13" x14ac:dyDescent="0.25">
      <c r="A74" s="26">
        <f t="shared" si="5"/>
        <v>65</v>
      </c>
      <c r="B74" s="29"/>
      <c r="C74" s="27"/>
      <c r="D74" s="28">
        <f t="shared" si="6"/>
        <v>2179</v>
      </c>
      <c r="E74" s="29"/>
      <c r="F74" s="30">
        <v>0.2</v>
      </c>
      <c r="G74" s="27" t="s">
        <v>873</v>
      </c>
      <c r="H74" s="34">
        <v>1994</v>
      </c>
      <c r="I74" s="35">
        <v>1</v>
      </c>
      <c r="J74" s="29"/>
      <c r="K74" s="32">
        <f t="shared" ref="K74:K87" si="7">IF(F74*I74&gt;0,F74*I74," ")</f>
        <v>0.2</v>
      </c>
      <c r="L74" s="33">
        <f t="shared" ref="L74:L87" si="8">K74</f>
        <v>0.2</v>
      </c>
      <c r="M74" s="32">
        <v>0.4</v>
      </c>
    </row>
    <row r="75" spans="1:13" x14ac:dyDescent="0.25">
      <c r="A75" s="26">
        <f t="shared" si="5"/>
        <v>66</v>
      </c>
      <c r="B75" s="27" t="s">
        <v>30</v>
      </c>
      <c r="C75" s="27"/>
      <c r="D75" s="28">
        <f t="shared" si="6"/>
        <v>2180</v>
      </c>
      <c r="E75" s="29"/>
      <c r="F75" s="30">
        <v>0.21</v>
      </c>
      <c r="G75" s="27" t="s">
        <v>873</v>
      </c>
      <c r="H75" s="34">
        <v>1988</v>
      </c>
      <c r="I75" s="35">
        <v>1</v>
      </c>
      <c r="J75" s="29"/>
      <c r="K75" s="32">
        <f t="shared" si="7"/>
        <v>0.21</v>
      </c>
      <c r="L75" s="33">
        <f t="shared" si="8"/>
        <v>0.21</v>
      </c>
      <c r="M75" s="32">
        <v>0.45</v>
      </c>
    </row>
    <row r="76" spans="1:13" x14ac:dyDescent="0.25">
      <c r="A76" s="26">
        <f t="shared" si="5"/>
        <v>67</v>
      </c>
      <c r="B76" s="29"/>
      <c r="C76" s="27"/>
      <c r="D76" s="28">
        <f t="shared" si="6"/>
        <v>2181</v>
      </c>
      <c r="E76" s="29"/>
      <c r="F76" s="30">
        <v>0.23</v>
      </c>
      <c r="G76" s="27" t="s">
        <v>873</v>
      </c>
      <c r="H76" s="34">
        <v>1988</v>
      </c>
      <c r="I76" s="35">
        <v>1</v>
      </c>
      <c r="J76" s="27"/>
      <c r="K76" s="32">
        <f t="shared" si="7"/>
        <v>0.23</v>
      </c>
      <c r="L76" s="33">
        <f t="shared" si="8"/>
        <v>0.23</v>
      </c>
      <c r="M76" s="32">
        <v>0.45</v>
      </c>
    </row>
    <row r="77" spans="1:13" x14ac:dyDescent="0.25">
      <c r="A77" s="26">
        <f t="shared" si="5"/>
        <v>68</v>
      </c>
      <c r="B77" s="29"/>
      <c r="C77" s="27"/>
      <c r="D77" s="28">
        <f t="shared" si="6"/>
        <v>2182</v>
      </c>
      <c r="E77" s="29"/>
      <c r="F77" s="30">
        <v>0.25</v>
      </c>
      <c r="G77" s="27" t="s">
        <v>873</v>
      </c>
      <c r="H77" s="34">
        <v>1986</v>
      </c>
      <c r="I77" s="35">
        <v>1</v>
      </c>
      <c r="J77" s="29"/>
      <c r="K77" s="32">
        <f t="shared" si="7"/>
        <v>0.25</v>
      </c>
      <c r="L77" s="33">
        <f t="shared" si="8"/>
        <v>0.25</v>
      </c>
      <c r="M77" s="32">
        <v>0.5</v>
      </c>
    </row>
    <row r="78" spans="1:13" x14ac:dyDescent="0.25">
      <c r="A78" s="26">
        <f t="shared" si="5"/>
        <v>69</v>
      </c>
      <c r="B78" s="29"/>
      <c r="C78" s="27"/>
      <c r="D78" s="28">
        <f t="shared" si="6"/>
        <v>2183</v>
      </c>
      <c r="E78" s="29"/>
      <c r="F78" s="30">
        <v>0.28000000000000003</v>
      </c>
      <c r="G78" s="27" t="s">
        <v>873</v>
      </c>
      <c r="H78" s="34">
        <v>1989</v>
      </c>
      <c r="I78" s="35">
        <v>1</v>
      </c>
      <c r="J78" s="29"/>
      <c r="K78" s="32">
        <f t="shared" si="7"/>
        <v>0.28000000000000003</v>
      </c>
      <c r="L78" s="33">
        <f t="shared" si="8"/>
        <v>0.28000000000000003</v>
      </c>
      <c r="M78" s="32">
        <v>0.65</v>
      </c>
    </row>
    <row r="79" spans="1:13" x14ac:dyDescent="0.25">
      <c r="A79" s="26">
        <f t="shared" si="5"/>
        <v>70</v>
      </c>
      <c r="B79" s="29"/>
      <c r="C79" s="27"/>
      <c r="D79" s="28">
        <f t="shared" si="6"/>
        <v>2184</v>
      </c>
      <c r="E79" s="29"/>
      <c r="F79" s="30">
        <v>0.28999999999999998</v>
      </c>
      <c r="G79" s="27" t="s">
        <v>873</v>
      </c>
      <c r="H79" s="34">
        <v>1992</v>
      </c>
      <c r="I79" s="35">
        <v>1</v>
      </c>
      <c r="J79" s="29"/>
      <c r="K79" s="32">
        <f t="shared" si="7"/>
        <v>0.28999999999999998</v>
      </c>
      <c r="L79" s="33">
        <f t="shared" si="8"/>
        <v>0.28999999999999998</v>
      </c>
      <c r="M79" s="32">
        <v>0.7</v>
      </c>
    </row>
    <row r="80" spans="1:13" x14ac:dyDescent="0.25">
      <c r="A80" s="26">
        <f t="shared" si="5"/>
        <v>71</v>
      </c>
      <c r="B80" s="29"/>
      <c r="C80" s="27"/>
      <c r="D80" s="28">
        <f t="shared" si="6"/>
        <v>2185</v>
      </c>
      <c r="E80" s="29"/>
      <c r="F80" s="30">
        <v>0.28999999999999998</v>
      </c>
      <c r="G80" s="27" t="s">
        <v>873</v>
      </c>
      <c r="H80" s="34">
        <v>1993</v>
      </c>
      <c r="I80" s="35">
        <v>1</v>
      </c>
      <c r="J80" s="29"/>
      <c r="K80" s="32">
        <f t="shared" si="7"/>
        <v>0.28999999999999998</v>
      </c>
      <c r="L80" s="33">
        <f t="shared" si="8"/>
        <v>0.28999999999999998</v>
      </c>
      <c r="M80" s="32">
        <v>0.65</v>
      </c>
    </row>
    <row r="81" spans="1:13" x14ac:dyDescent="0.25">
      <c r="A81" s="26">
        <f t="shared" si="5"/>
        <v>72</v>
      </c>
      <c r="B81" s="29"/>
      <c r="C81" s="27"/>
      <c r="D81" s="28">
        <f t="shared" si="6"/>
        <v>2186</v>
      </c>
      <c r="E81" s="29"/>
      <c r="F81" s="30">
        <v>0.35</v>
      </c>
      <c r="G81" s="27" t="s">
        <v>873</v>
      </c>
      <c r="H81" s="34">
        <v>1991</v>
      </c>
      <c r="I81" s="35">
        <v>1</v>
      </c>
      <c r="J81" s="29"/>
      <c r="K81" s="32">
        <f t="shared" si="7"/>
        <v>0.35</v>
      </c>
      <c r="L81" s="33">
        <f t="shared" si="8"/>
        <v>0.35</v>
      </c>
      <c r="M81" s="32">
        <v>0.75</v>
      </c>
    </row>
    <row r="82" spans="1:13" x14ac:dyDescent="0.25">
      <c r="A82" s="26">
        <f t="shared" si="5"/>
        <v>73</v>
      </c>
      <c r="B82" s="29"/>
      <c r="C82" s="27"/>
      <c r="D82" s="28">
        <f t="shared" si="6"/>
        <v>2187</v>
      </c>
      <c r="E82" s="29"/>
      <c r="F82" s="30">
        <v>0.4</v>
      </c>
      <c r="G82" s="27" t="s">
        <v>873</v>
      </c>
      <c r="H82" s="34">
        <v>1990</v>
      </c>
      <c r="I82" s="35">
        <v>1</v>
      </c>
      <c r="J82" s="29"/>
      <c r="K82" s="32">
        <f t="shared" si="7"/>
        <v>0.4</v>
      </c>
      <c r="L82" s="33">
        <f t="shared" si="8"/>
        <v>0.4</v>
      </c>
      <c r="M82" s="32">
        <v>0.85</v>
      </c>
    </row>
    <row r="83" spans="1:13" x14ac:dyDescent="0.25">
      <c r="A83" s="26">
        <f t="shared" si="5"/>
        <v>74</v>
      </c>
      <c r="B83" s="29"/>
      <c r="C83" s="27"/>
      <c r="D83" s="28">
        <v>2187</v>
      </c>
      <c r="E83" s="29" t="s">
        <v>1625</v>
      </c>
      <c r="F83" s="30">
        <v>0.4</v>
      </c>
      <c r="G83" s="27" t="s">
        <v>873</v>
      </c>
      <c r="H83" s="34">
        <v>1990</v>
      </c>
      <c r="I83" s="35">
        <v>1</v>
      </c>
      <c r="J83" s="87" t="s">
        <v>1022</v>
      </c>
      <c r="K83" s="32">
        <f t="shared" si="7"/>
        <v>0.4</v>
      </c>
      <c r="L83" s="33">
        <f t="shared" si="8"/>
        <v>0.4</v>
      </c>
      <c r="M83" s="32">
        <v>1</v>
      </c>
    </row>
    <row r="84" spans="1:13" x14ac:dyDescent="0.25">
      <c r="A84" s="26">
        <f t="shared" si="5"/>
        <v>75</v>
      </c>
      <c r="B84" s="29"/>
      <c r="C84" s="27"/>
      <c r="D84" s="28">
        <f>D82+1</f>
        <v>2188</v>
      </c>
      <c r="E84" s="29"/>
      <c r="F84" s="30">
        <v>0.45</v>
      </c>
      <c r="G84" s="27" t="s">
        <v>873</v>
      </c>
      <c r="H84" s="34">
        <v>1988</v>
      </c>
      <c r="I84" s="35">
        <v>1</v>
      </c>
      <c r="J84" s="29"/>
      <c r="K84" s="32">
        <f t="shared" si="7"/>
        <v>0.45</v>
      </c>
      <c r="L84" s="33">
        <f t="shared" si="8"/>
        <v>0.45</v>
      </c>
      <c r="M84" s="32">
        <v>1</v>
      </c>
    </row>
    <row r="85" spans="1:13" x14ac:dyDescent="0.25">
      <c r="A85" s="26">
        <f t="shared" si="5"/>
        <v>76</v>
      </c>
      <c r="B85" s="29"/>
      <c r="C85" s="27"/>
      <c r="D85" s="28">
        <f t="shared" si="6"/>
        <v>2189</v>
      </c>
      <c r="E85" s="29"/>
      <c r="F85" s="30">
        <v>0.52</v>
      </c>
      <c r="G85" s="27" t="s">
        <v>873</v>
      </c>
      <c r="H85" s="34">
        <v>1991</v>
      </c>
      <c r="I85" s="35">
        <v>1</v>
      </c>
      <c r="J85" s="27"/>
      <c r="K85" s="32">
        <f t="shared" si="7"/>
        <v>0.52</v>
      </c>
      <c r="L85" s="33">
        <f t="shared" si="8"/>
        <v>0.52</v>
      </c>
      <c r="M85" s="32">
        <v>1.1000000000000001</v>
      </c>
    </row>
    <row r="86" spans="1:13" x14ac:dyDescent="0.25">
      <c r="A86" s="26">
        <f t="shared" si="5"/>
        <v>77</v>
      </c>
      <c r="B86" s="29"/>
      <c r="C86" s="27"/>
      <c r="D86" s="28">
        <f t="shared" si="6"/>
        <v>2190</v>
      </c>
      <c r="E86" s="29"/>
      <c r="F86" s="30">
        <v>0.56000000000000005</v>
      </c>
      <c r="G86" s="27" t="s">
        <v>873</v>
      </c>
      <c r="H86" s="34">
        <v>1986</v>
      </c>
      <c r="I86" s="35">
        <v>1</v>
      </c>
      <c r="J86" s="29"/>
      <c r="K86" s="32">
        <f t="shared" si="7"/>
        <v>0.56000000000000005</v>
      </c>
      <c r="L86" s="33">
        <f t="shared" si="8"/>
        <v>0.56000000000000005</v>
      </c>
      <c r="M86" s="32">
        <v>1.2</v>
      </c>
    </row>
    <row r="87" spans="1:13" ht="16.5" thickBot="1" x14ac:dyDescent="0.3">
      <c r="A87" s="26">
        <f t="shared" si="5"/>
        <v>78</v>
      </c>
      <c r="B87" s="29"/>
      <c r="C87" s="27"/>
      <c r="D87" s="28">
        <f t="shared" si="6"/>
        <v>2191</v>
      </c>
      <c r="E87" s="29"/>
      <c r="F87" s="30">
        <v>0.65</v>
      </c>
      <c r="G87" s="27" t="s">
        <v>873</v>
      </c>
      <c r="H87" s="34">
        <v>1988</v>
      </c>
      <c r="I87" s="35">
        <v>1</v>
      </c>
      <c r="J87" s="29"/>
      <c r="K87" s="32">
        <f t="shared" si="7"/>
        <v>0.65</v>
      </c>
      <c r="L87" s="33">
        <f t="shared" si="8"/>
        <v>0.65</v>
      </c>
      <c r="M87" s="32">
        <v>1.3</v>
      </c>
    </row>
    <row r="88" spans="1:13" ht="16.5" thickTop="1" x14ac:dyDescent="0.25">
      <c r="A88" s="37"/>
      <c r="B88" s="38"/>
      <c r="C88" s="38"/>
      <c r="D88" s="39"/>
      <c r="E88" s="38"/>
      <c r="F88" s="40"/>
      <c r="G88" s="38"/>
      <c r="H88" s="38"/>
      <c r="I88" s="41"/>
      <c r="J88" s="42"/>
      <c r="K88" s="43"/>
      <c r="L88" s="44"/>
      <c r="M88" s="45"/>
    </row>
    <row r="89" spans="1:13" ht="16.5" thickBot="1" x14ac:dyDescent="0.3">
      <c r="A89" s="46"/>
      <c r="B89" s="47" t="s">
        <v>36</v>
      </c>
      <c r="C89" s="48"/>
      <c r="D89" s="49"/>
      <c r="E89" s="48"/>
      <c r="F89" s="50"/>
      <c r="G89" s="48"/>
      <c r="H89" s="48"/>
      <c r="I89" s="51"/>
      <c r="J89" s="52" t="s">
        <v>2</v>
      </c>
      <c r="K89" s="53"/>
      <c r="L89" s="53"/>
      <c r="M89" s="54"/>
    </row>
    <row r="90" spans="1:13" ht="16.5" thickTop="1" x14ac:dyDescent="0.25">
      <c r="A90" s="46"/>
      <c r="B90" s="55" t="s">
        <v>37</v>
      </c>
      <c r="C90" s="48"/>
      <c r="D90" s="49"/>
      <c r="E90" s="56"/>
      <c r="F90" s="57"/>
      <c r="G90" s="56"/>
      <c r="H90" s="56"/>
      <c r="I90" s="51"/>
      <c r="J90" s="58"/>
      <c r="K90" s="59"/>
      <c r="L90" s="59"/>
      <c r="M90" s="60"/>
    </row>
    <row r="91" spans="1:13" x14ac:dyDescent="0.25">
      <c r="A91" s="46"/>
      <c r="B91" s="47" t="s">
        <v>38</v>
      </c>
      <c r="C91" s="48"/>
      <c r="D91" s="49"/>
      <c r="E91" s="56"/>
      <c r="F91" s="57"/>
      <c r="G91" s="56"/>
      <c r="H91" s="56"/>
      <c r="I91" s="51"/>
      <c r="J91" s="61" t="s">
        <v>39</v>
      </c>
      <c r="K91" s="62"/>
      <c r="L91" s="63"/>
      <c r="M91" s="64">
        <f>SUM(K10:K87)</f>
        <v>17.753999999999998</v>
      </c>
    </row>
    <row r="92" spans="1:13" x14ac:dyDescent="0.25">
      <c r="A92" s="46"/>
      <c r="B92" s="48"/>
      <c r="C92" s="48"/>
      <c r="D92" s="49"/>
      <c r="E92" s="56"/>
      <c r="F92" s="57"/>
      <c r="G92" s="56"/>
      <c r="H92" s="56"/>
      <c r="I92" s="51"/>
      <c r="J92" s="61" t="s">
        <v>40</v>
      </c>
      <c r="K92" s="62"/>
      <c r="L92" s="63"/>
      <c r="M92" s="64">
        <f>SUM(L10:L87)</f>
        <v>17.753999999999998</v>
      </c>
    </row>
    <row r="93" spans="1:13" x14ac:dyDescent="0.25">
      <c r="A93" s="46"/>
      <c r="B93" s="48"/>
      <c r="C93" s="48"/>
      <c r="D93" s="49"/>
      <c r="E93" s="48"/>
      <c r="F93" s="50"/>
      <c r="G93" s="48"/>
      <c r="H93" s="48"/>
      <c r="I93" s="51"/>
      <c r="J93" s="61" t="s">
        <v>41</v>
      </c>
      <c r="K93" s="62"/>
      <c r="L93" s="63"/>
      <c r="M93" s="64">
        <f>SUM(M10:M87)</f>
        <v>49.050000000000004</v>
      </c>
    </row>
    <row r="94" spans="1:13" ht="16.5" thickBot="1" x14ac:dyDescent="0.3">
      <c r="A94" s="65"/>
      <c r="B94" s="66"/>
      <c r="C94" s="66"/>
      <c r="D94" s="67"/>
      <c r="E94" s="66"/>
      <c r="F94" s="68"/>
      <c r="G94" s="66"/>
      <c r="H94" s="66"/>
      <c r="I94" s="69"/>
      <c r="J94" s="70" t="s">
        <v>42</v>
      </c>
      <c r="K94" s="71"/>
      <c r="L94" s="71"/>
      <c r="M94" s="72">
        <f>SUM(I10:I87)</f>
        <v>90</v>
      </c>
    </row>
    <row r="95" spans="1:13" ht="16.5" thickTop="1" x14ac:dyDescent="0.25">
      <c r="A95" s="73"/>
      <c r="B95" s="74" t="s">
        <v>1584</v>
      </c>
      <c r="C95" s="75"/>
      <c r="D95" s="75"/>
      <c r="E95" s="75"/>
      <c r="F95" s="76"/>
      <c r="G95" s="75"/>
      <c r="H95" s="75"/>
      <c r="I95" s="75"/>
      <c r="J95" s="75"/>
      <c r="K95" s="76"/>
      <c r="L95" s="76"/>
      <c r="M95" s="77"/>
    </row>
  </sheetData>
  <printOptions gridLinesSet="0"/>
  <pageMargins left="0.75" right="0.25" top="0.75" bottom="0.55000000000000004" header="0.5" footer="0.5"/>
  <pageSetup scale="46" orientation="portrait" horizontalDpi="300" verticalDpi="300" r:id="rId1"/>
  <headerFooter alignWithMargins="0">
    <oddHeader>&amp;L&amp;D</oddHeader>
    <oddFooter>&amp;LREGISS25.XLS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94"/>
  <sheetViews>
    <sheetView showGridLines="0" zoomScale="80" zoomScaleNormal="8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52.42578125" style="11" customWidth="1"/>
    <col min="11" max="12" width="10" style="11" customWidth="1"/>
    <col min="13" max="13" width="13.85546875" style="11" customWidth="1"/>
    <col min="14" max="14" width="2.28515625" style="11" customWidth="1"/>
    <col min="15" max="16384" width="12.5703125" style="11"/>
  </cols>
  <sheetData>
    <row r="1" spans="1:14" x14ac:dyDescent="0.25">
      <c r="L1" s="12" t="s">
        <v>15</v>
      </c>
    </row>
    <row r="3" spans="1:14" ht="30.75" x14ac:dyDescent="0.45">
      <c r="A3" s="13" t="s">
        <v>0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</row>
    <row r="4" spans="1:14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</row>
    <row r="5" spans="1:14" ht="30.75" x14ac:dyDescent="0.45">
      <c r="A5" s="13" t="s">
        <v>16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</row>
    <row r="6" spans="1:14" x14ac:dyDescent="0.25">
      <c r="L6" s="12" t="s">
        <v>3</v>
      </c>
    </row>
    <row r="8" spans="1:14" x14ac:dyDescent="0.25">
      <c r="A8" s="15" t="s">
        <v>17</v>
      </c>
      <c r="B8" s="16"/>
      <c r="C8" s="17" t="s">
        <v>18</v>
      </c>
      <c r="D8" s="18"/>
      <c r="E8" s="19"/>
      <c r="F8" s="20" t="s">
        <v>19</v>
      </c>
      <c r="G8" s="20" t="s">
        <v>20</v>
      </c>
      <c r="H8" s="20" t="s">
        <v>21</v>
      </c>
      <c r="I8" s="20" t="s">
        <v>22</v>
      </c>
      <c r="J8" s="20" t="s">
        <v>23</v>
      </c>
      <c r="K8" s="20" t="s">
        <v>5</v>
      </c>
      <c r="L8" s="20" t="s">
        <v>24</v>
      </c>
      <c r="M8" s="20" t="s">
        <v>25</v>
      </c>
    </row>
    <row r="9" spans="1:14" ht="16.5" thickBot="1" x14ac:dyDescent="0.3">
      <c r="A9" s="21"/>
      <c r="B9" s="22"/>
      <c r="C9" s="23" t="s">
        <v>26</v>
      </c>
      <c r="D9" s="23" t="s">
        <v>27</v>
      </c>
      <c r="E9" s="24" t="s">
        <v>28</v>
      </c>
      <c r="F9" s="22"/>
      <c r="G9" s="22"/>
      <c r="H9" s="24" t="s">
        <v>29</v>
      </c>
      <c r="I9" s="25" t="s">
        <v>30</v>
      </c>
      <c r="J9" s="22"/>
      <c r="K9" s="24" t="s">
        <v>10</v>
      </c>
      <c r="L9" s="24" t="s">
        <v>11</v>
      </c>
      <c r="M9" s="24" t="s">
        <v>10</v>
      </c>
    </row>
    <row r="10" spans="1:14" ht="16.5" thickTop="1" x14ac:dyDescent="0.25">
      <c r="A10" s="26">
        <v>1</v>
      </c>
      <c r="B10" s="27" t="s">
        <v>30</v>
      </c>
      <c r="C10" s="27"/>
      <c r="D10" s="28">
        <v>2192</v>
      </c>
      <c r="E10" s="29"/>
      <c r="F10" s="30">
        <v>0.75</v>
      </c>
      <c r="G10" s="27" t="s">
        <v>873</v>
      </c>
      <c r="H10" s="34">
        <v>1992</v>
      </c>
      <c r="I10" s="31">
        <v>1</v>
      </c>
      <c r="J10" s="29" t="s">
        <v>1023</v>
      </c>
      <c r="K10" s="32">
        <f t="shared" ref="K10:K73" si="0">IF(F10*I10&gt;0,F10*I10," ")</f>
        <v>0.75</v>
      </c>
      <c r="L10" s="33">
        <f t="shared" ref="L10:L73" si="1">K10</f>
        <v>0.75</v>
      </c>
      <c r="M10" s="33">
        <v>1.6</v>
      </c>
    </row>
    <row r="11" spans="1:14" x14ac:dyDescent="0.25">
      <c r="A11" s="26">
        <f t="shared" ref="A11:A74" si="2">A10+1</f>
        <v>2</v>
      </c>
      <c r="B11" s="29"/>
      <c r="C11" s="27"/>
      <c r="D11" s="28">
        <v>2192</v>
      </c>
      <c r="E11" s="29" t="s">
        <v>69</v>
      </c>
      <c r="F11" s="30">
        <v>0.75</v>
      </c>
      <c r="G11" s="27" t="s">
        <v>873</v>
      </c>
      <c r="H11" s="34">
        <v>1992</v>
      </c>
      <c r="I11" s="35">
        <v>1</v>
      </c>
      <c r="J11" s="29" t="s">
        <v>1024</v>
      </c>
      <c r="K11" s="32">
        <f t="shared" si="0"/>
        <v>0.75</v>
      </c>
      <c r="L11" s="33">
        <f t="shared" si="1"/>
        <v>0.75</v>
      </c>
      <c r="M11" s="32">
        <v>1.75</v>
      </c>
    </row>
    <row r="12" spans="1:14" x14ac:dyDescent="0.25">
      <c r="A12" s="26">
        <f t="shared" si="2"/>
        <v>3</v>
      </c>
      <c r="B12" s="29"/>
      <c r="C12" s="27"/>
      <c r="D12" s="28">
        <f t="shared" ref="D12:D27" si="3">D11+1</f>
        <v>2193</v>
      </c>
      <c r="E12" s="29"/>
      <c r="F12" s="30">
        <v>1</v>
      </c>
      <c r="G12" s="27" t="s">
        <v>873</v>
      </c>
      <c r="H12" s="34">
        <v>1986</v>
      </c>
      <c r="I12" s="35">
        <v>1</v>
      </c>
      <c r="J12" s="29"/>
      <c r="K12" s="32">
        <f t="shared" si="0"/>
        <v>1</v>
      </c>
      <c r="L12" s="33">
        <f t="shared" si="1"/>
        <v>1</v>
      </c>
      <c r="M12" s="32">
        <v>3</v>
      </c>
    </row>
    <row r="13" spans="1:14" x14ac:dyDescent="0.25">
      <c r="A13" s="26">
        <f t="shared" si="2"/>
        <v>4</v>
      </c>
      <c r="B13" s="29"/>
      <c r="C13" s="27"/>
      <c r="D13" s="28">
        <f t="shared" si="3"/>
        <v>2194</v>
      </c>
      <c r="E13" s="29"/>
      <c r="F13" s="30">
        <v>1</v>
      </c>
      <c r="G13" s="27" t="s">
        <v>873</v>
      </c>
      <c r="H13" s="34">
        <v>1989</v>
      </c>
      <c r="I13" s="35">
        <v>1</v>
      </c>
      <c r="J13" s="29" t="s">
        <v>776</v>
      </c>
      <c r="K13" s="32">
        <f t="shared" si="0"/>
        <v>1</v>
      </c>
      <c r="L13" s="33">
        <f t="shared" si="1"/>
        <v>1</v>
      </c>
      <c r="M13" s="32">
        <v>2.25</v>
      </c>
    </row>
    <row r="14" spans="1:14" x14ac:dyDescent="0.25">
      <c r="A14" s="26">
        <f t="shared" si="2"/>
        <v>5</v>
      </c>
      <c r="B14" s="29"/>
      <c r="C14" s="27"/>
      <c r="D14" s="28">
        <v>2194</v>
      </c>
      <c r="E14" s="29" t="s">
        <v>586</v>
      </c>
      <c r="F14" s="30">
        <v>1</v>
      </c>
      <c r="G14" s="27" t="s">
        <v>873</v>
      </c>
      <c r="H14" s="34">
        <v>1990</v>
      </c>
      <c r="I14" s="35">
        <v>1</v>
      </c>
      <c r="J14" s="29" t="s">
        <v>1025</v>
      </c>
      <c r="K14" s="32">
        <f t="shared" si="0"/>
        <v>1</v>
      </c>
      <c r="L14" s="33">
        <f t="shared" si="1"/>
        <v>1</v>
      </c>
      <c r="M14" s="32">
        <v>2.5</v>
      </c>
    </row>
    <row r="15" spans="1:14" x14ac:dyDescent="0.25">
      <c r="A15" s="26">
        <f t="shared" si="2"/>
        <v>6</v>
      </c>
      <c r="B15" s="29"/>
      <c r="C15" s="27"/>
      <c r="D15" s="28">
        <v>2194</v>
      </c>
      <c r="E15" s="29" t="s">
        <v>888</v>
      </c>
      <c r="F15" s="30">
        <v>1</v>
      </c>
      <c r="G15" s="27" t="s">
        <v>873</v>
      </c>
      <c r="H15" s="34">
        <v>1992</v>
      </c>
      <c r="I15" s="35">
        <v>1</v>
      </c>
      <c r="J15" s="29" t="s">
        <v>1026</v>
      </c>
      <c r="K15" s="32">
        <f t="shared" si="0"/>
        <v>1</v>
      </c>
      <c r="L15" s="33">
        <f t="shared" si="1"/>
        <v>1</v>
      </c>
      <c r="M15" s="32">
        <v>2.75</v>
      </c>
    </row>
    <row r="16" spans="1:14" x14ac:dyDescent="0.25">
      <c r="A16" s="26">
        <f t="shared" si="2"/>
        <v>7</v>
      </c>
      <c r="B16" s="29"/>
      <c r="C16" s="27"/>
      <c r="D16" s="28">
        <f t="shared" si="3"/>
        <v>2195</v>
      </c>
      <c r="E16" s="29"/>
      <c r="F16" s="30">
        <v>2</v>
      </c>
      <c r="G16" s="27" t="s">
        <v>873</v>
      </c>
      <c r="H16" s="34">
        <v>1986</v>
      </c>
      <c r="I16" s="35">
        <v>1</v>
      </c>
      <c r="J16" s="29"/>
      <c r="K16" s="32">
        <f t="shared" si="0"/>
        <v>2</v>
      </c>
      <c r="L16" s="33">
        <f t="shared" si="1"/>
        <v>2</v>
      </c>
      <c r="M16" s="32">
        <v>4.5</v>
      </c>
    </row>
    <row r="17" spans="1:13" x14ac:dyDescent="0.25">
      <c r="A17" s="26">
        <f t="shared" si="2"/>
        <v>8</v>
      </c>
      <c r="B17" s="29"/>
      <c r="C17" s="27"/>
      <c r="D17" s="28">
        <v>2196</v>
      </c>
      <c r="E17" s="29"/>
      <c r="F17" s="30">
        <v>5</v>
      </c>
      <c r="G17" s="27" t="s">
        <v>873</v>
      </c>
      <c r="H17" s="34">
        <v>1987</v>
      </c>
      <c r="I17" s="35">
        <v>1</v>
      </c>
      <c r="J17" s="29" t="s">
        <v>776</v>
      </c>
      <c r="K17" s="32">
        <f t="shared" si="0"/>
        <v>5</v>
      </c>
      <c r="L17" s="33">
        <f t="shared" si="1"/>
        <v>5</v>
      </c>
      <c r="M17" s="32">
        <v>9</v>
      </c>
    </row>
    <row r="18" spans="1:13" x14ac:dyDescent="0.25">
      <c r="A18" s="26">
        <f t="shared" si="2"/>
        <v>9</v>
      </c>
      <c r="B18" s="29"/>
      <c r="C18" s="27"/>
      <c r="D18" s="28">
        <v>2196</v>
      </c>
      <c r="E18" s="29" t="s">
        <v>51</v>
      </c>
      <c r="F18" s="30">
        <v>5</v>
      </c>
      <c r="G18" s="27" t="s">
        <v>873</v>
      </c>
      <c r="H18" s="34">
        <v>1992</v>
      </c>
      <c r="I18" s="35">
        <v>1</v>
      </c>
      <c r="J18" s="29" t="s">
        <v>1027</v>
      </c>
      <c r="K18" s="32">
        <f t="shared" si="0"/>
        <v>5</v>
      </c>
      <c r="L18" s="33">
        <f t="shared" si="1"/>
        <v>5</v>
      </c>
      <c r="M18" s="32">
        <v>11</v>
      </c>
    </row>
    <row r="19" spans="1:13" x14ac:dyDescent="0.25">
      <c r="A19" s="26">
        <f t="shared" si="2"/>
        <v>10</v>
      </c>
      <c r="B19" s="29"/>
      <c r="C19" s="27"/>
      <c r="D19" s="28">
        <v>2202</v>
      </c>
      <c r="E19" s="29"/>
      <c r="F19" s="30">
        <v>0.22</v>
      </c>
      <c r="G19" s="27" t="s">
        <v>714</v>
      </c>
      <c r="H19" s="34">
        <v>1986</v>
      </c>
      <c r="I19" s="35">
        <v>1</v>
      </c>
      <c r="J19" s="29"/>
      <c r="K19" s="32">
        <f t="shared" si="0"/>
        <v>0.22</v>
      </c>
      <c r="L19" s="33">
        <f t="shared" si="1"/>
        <v>0.22</v>
      </c>
      <c r="M19" s="32">
        <v>0.55000000000000004</v>
      </c>
    </row>
    <row r="20" spans="1:13" x14ac:dyDescent="0.25">
      <c r="A20" s="26">
        <f t="shared" si="2"/>
        <v>11</v>
      </c>
      <c r="B20" s="29"/>
      <c r="C20" s="27"/>
      <c r="D20" s="28">
        <f t="shared" si="3"/>
        <v>2203</v>
      </c>
      <c r="E20" s="29"/>
      <c r="F20" s="30">
        <v>0.22</v>
      </c>
      <c r="G20" s="27" t="s">
        <v>1028</v>
      </c>
      <c r="H20" s="34">
        <v>1986</v>
      </c>
      <c r="I20" s="35">
        <v>1</v>
      </c>
      <c r="J20" s="29"/>
      <c r="K20" s="32">
        <f t="shared" si="0"/>
        <v>0.22</v>
      </c>
      <c r="L20" s="33">
        <f t="shared" si="1"/>
        <v>0.22</v>
      </c>
      <c r="M20" s="32">
        <v>0.55000000000000004</v>
      </c>
    </row>
    <row r="21" spans="1:13" x14ac:dyDescent="0.25">
      <c r="A21" s="26">
        <f t="shared" si="2"/>
        <v>12</v>
      </c>
      <c r="B21" s="29"/>
      <c r="C21" s="27"/>
      <c r="D21" s="28">
        <f t="shared" si="3"/>
        <v>2204</v>
      </c>
      <c r="E21" s="29"/>
      <c r="F21" s="30">
        <v>0.22</v>
      </c>
      <c r="G21" s="27" t="s">
        <v>1029</v>
      </c>
      <c r="H21" s="34">
        <v>1986</v>
      </c>
      <c r="I21" s="35">
        <v>1</v>
      </c>
      <c r="J21" s="29"/>
      <c r="K21" s="32">
        <f t="shared" si="0"/>
        <v>0.22</v>
      </c>
      <c r="L21" s="33">
        <f t="shared" si="1"/>
        <v>0.22</v>
      </c>
      <c r="M21" s="32">
        <v>0.55000000000000004</v>
      </c>
    </row>
    <row r="22" spans="1:13" x14ac:dyDescent="0.25">
      <c r="A22" s="26">
        <f t="shared" si="2"/>
        <v>13</v>
      </c>
      <c r="B22" s="29"/>
      <c r="C22" s="27"/>
      <c r="D22" s="28">
        <v>2210</v>
      </c>
      <c r="E22" s="29"/>
      <c r="F22" s="30">
        <v>0.22</v>
      </c>
      <c r="G22" s="27" t="s">
        <v>1030</v>
      </c>
      <c r="H22" s="34">
        <v>1986</v>
      </c>
      <c r="I22" s="35">
        <v>1</v>
      </c>
      <c r="J22" s="29"/>
      <c r="K22" s="32">
        <f t="shared" si="0"/>
        <v>0.22</v>
      </c>
      <c r="L22" s="33">
        <f t="shared" si="1"/>
        <v>0.22</v>
      </c>
      <c r="M22" s="32">
        <v>0.45</v>
      </c>
    </row>
    <row r="23" spans="1:13" x14ac:dyDescent="0.25">
      <c r="A23" s="26">
        <f t="shared" si="2"/>
        <v>14</v>
      </c>
      <c r="B23" s="29"/>
      <c r="C23" s="27"/>
      <c r="D23" s="28">
        <f t="shared" si="3"/>
        <v>2211</v>
      </c>
      <c r="E23" s="29"/>
      <c r="F23" s="30">
        <v>0.22</v>
      </c>
      <c r="G23" s="27" t="s">
        <v>1031</v>
      </c>
      <c r="H23" s="34">
        <v>1986</v>
      </c>
      <c r="I23" s="35">
        <v>1</v>
      </c>
      <c r="J23" s="29"/>
      <c r="K23" s="32">
        <f t="shared" si="0"/>
        <v>0.22</v>
      </c>
      <c r="L23" s="33">
        <f t="shared" si="1"/>
        <v>0.22</v>
      </c>
      <c r="M23" s="32">
        <v>0.45</v>
      </c>
    </row>
    <row r="24" spans="1:13" x14ac:dyDescent="0.25">
      <c r="A24" s="26">
        <f t="shared" si="2"/>
        <v>15</v>
      </c>
      <c r="B24" s="29"/>
      <c r="C24" s="27"/>
      <c r="D24" s="28">
        <v>2216</v>
      </c>
      <c r="E24" s="29"/>
      <c r="F24" s="30">
        <v>1.98</v>
      </c>
      <c r="G24" s="27" t="s">
        <v>1032</v>
      </c>
      <c r="H24" s="34">
        <v>1986</v>
      </c>
      <c r="I24" s="35">
        <v>1</v>
      </c>
      <c r="J24" s="29"/>
      <c r="K24" s="32">
        <f t="shared" si="0"/>
        <v>1.98</v>
      </c>
      <c r="L24" s="33">
        <f t="shared" si="1"/>
        <v>1.98</v>
      </c>
      <c r="M24" s="32">
        <v>7.5</v>
      </c>
    </row>
    <row r="25" spans="1:13" x14ac:dyDescent="0.25">
      <c r="A25" s="26">
        <f t="shared" si="2"/>
        <v>16</v>
      </c>
      <c r="B25" s="29"/>
      <c r="C25" s="27"/>
      <c r="D25" s="28">
        <f t="shared" si="3"/>
        <v>2217</v>
      </c>
      <c r="E25" s="29"/>
      <c r="F25" s="30">
        <v>1.98</v>
      </c>
      <c r="G25" s="27" t="s">
        <v>1032</v>
      </c>
      <c r="H25" s="34">
        <v>1986</v>
      </c>
      <c r="I25" s="35">
        <v>1</v>
      </c>
      <c r="J25" s="29"/>
      <c r="K25" s="32">
        <f t="shared" si="0"/>
        <v>1.98</v>
      </c>
      <c r="L25" s="33">
        <f t="shared" si="1"/>
        <v>1.98</v>
      </c>
      <c r="M25" s="32">
        <v>7.5</v>
      </c>
    </row>
    <row r="26" spans="1:13" x14ac:dyDescent="0.25">
      <c r="A26" s="26">
        <f t="shared" si="2"/>
        <v>17</v>
      </c>
      <c r="B26" s="29"/>
      <c r="C26" s="27"/>
      <c r="D26" s="28">
        <f t="shared" si="3"/>
        <v>2218</v>
      </c>
      <c r="E26" s="29"/>
      <c r="F26" s="30">
        <v>1.98</v>
      </c>
      <c r="G26" s="27" t="s">
        <v>1032</v>
      </c>
      <c r="H26" s="34">
        <v>1986</v>
      </c>
      <c r="I26" s="35">
        <v>1</v>
      </c>
      <c r="J26" s="29"/>
      <c r="K26" s="32">
        <f t="shared" si="0"/>
        <v>1.98</v>
      </c>
      <c r="L26" s="33">
        <f t="shared" si="1"/>
        <v>1.98</v>
      </c>
      <c r="M26" s="32">
        <v>7.5</v>
      </c>
    </row>
    <row r="27" spans="1:13" x14ac:dyDescent="0.25">
      <c r="A27" s="26">
        <f t="shared" si="2"/>
        <v>18</v>
      </c>
      <c r="B27" s="29"/>
      <c r="C27" s="27"/>
      <c r="D27" s="28">
        <f t="shared" si="3"/>
        <v>2219</v>
      </c>
      <c r="E27" s="29"/>
      <c r="F27" s="30">
        <v>1.98</v>
      </c>
      <c r="G27" s="27" t="s">
        <v>1032</v>
      </c>
      <c r="H27" s="34">
        <v>1986</v>
      </c>
      <c r="I27" s="35">
        <v>1</v>
      </c>
      <c r="J27" s="29"/>
      <c r="K27" s="32">
        <f t="shared" si="0"/>
        <v>1.98</v>
      </c>
      <c r="L27" s="33">
        <f t="shared" si="1"/>
        <v>1.98</v>
      </c>
      <c r="M27" s="32">
        <v>7.5</v>
      </c>
    </row>
    <row r="28" spans="1:13" x14ac:dyDescent="0.25">
      <c r="A28" s="26">
        <f t="shared" si="2"/>
        <v>19</v>
      </c>
      <c r="B28" s="29"/>
      <c r="C28" s="27"/>
      <c r="D28" s="83" t="s">
        <v>1033</v>
      </c>
      <c r="E28" s="29" t="s">
        <v>69</v>
      </c>
      <c r="F28" s="30">
        <v>0.22</v>
      </c>
      <c r="G28" s="27" t="s">
        <v>1034</v>
      </c>
      <c r="H28" s="34">
        <v>1986</v>
      </c>
      <c r="I28" s="35">
        <v>4</v>
      </c>
      <c r="J28" s="29"/>
      <c r="K28" s="32">
        <f t="shared" si="0"/>
        <v>0.88</v>
      </c>
      <c r="L28" s="33">
        <f t="shared" si="1"/>
        <v>0.88</v>
      </c>
      <c r="M28" s="32">
        <v>2.75</v>
      </c>
    </row>
    <row r="29" spans="1:13" x14ac:dyDescent="0.25">
      <c r="A29" s="26">
        <f t="shared" si="2"/>
        <v>20</v>
      </c>
      <c r="B29" s="29"/>
      <c r="C29" s="27"/>
      <c r="D29" s="28">
        <v>2224</v>
      </c>
      <c r="E29" s="29"/>
      <c r="F29" s="30">
        <v>0.22</v>
      </c>
      <c r="G29" s="27" t="s">
        <v>130</v>
      </c>
      <c r="H29" s="34">
        <v>1986</v>
      </c>
      <c r="I29" s="35">
        <v>1</v>
      </c>
      <c r="J29" s="29"/>
      <c r="K29" s="32">
        <f t="shared" si="0"/>
        <v>0.22</v>
      </c>
      <c r="L29" s="33">
        <f t="shared" si="1"/>
        <v>0.22</v>
      </c>
      <c r="M29" s="32">
        <v>0.45</v>
      </c>
    </row>
    <row r="30" spans="1:13" x14ac:dyDescent="0.25">
      <c r="A30" s="26">
        <f t="shared" si="2"/>
        <v>21</v>
      </c>
      <c r="B30" s="29"/>
      <c r="C30" s="27"/>
      <c r="D30" s="28">
        <f>D29+1</f>
        <v>2225</v>
      </c>
      <c r="E30" s="29"/>
      <c r="F30" s="30">
        <v>0.01</v>
      </c>
      <c r="G30" s="27" t="s">
        <v>890</v>
      </c>
      <c r="H30" s="34">
        <v>1986</v>
      </c>
      <c r="I30" s="35">
        <v>1</v>
      </c>
      <c r="J30" s="29" t="s">
        <v>1023</v>
      </c>
      <c r="K30" s="32">
        <f t="shared" si="0"/>
        <v>0.01</v>
      </c>
      <c r="L30" s="33">
        <f t="shared" si="1"/>
        <v>0.01</v>
      </c>
      <c r="M30" s="32">
        <v>0.25</v>
      </c>
    </row>
    <row r="31" spans="1:13" x14ac:dyDescent="0.25">
      <c r="A31" s="26">
        <f t="shared" si="2"/>
        <v>22</v>
      </c>
      <c r="B31" s="29"/>
      <c r="C31" s="27"/>
      <c r="D31" s="28">
        <v>2225</v>
      </c>
      <c r="E31" s="29" t="s">
        <v>69</v>
      </c>
      <c r="F31" s="30">
        <v>0.01</v>
      </c>
      <c r="G31" s="27" t="s">
        <v>890</v>
      </c>
      <c r="H31" s="34">
        <v>1986</v>
      </c>
      <c r="I31" s="35">
        <v>1</v>
      </c>
      <c r="J31" s="29" t="s">
        <v>1024</v>
      </c>
      <c r="K31" s="32">
        <f t="shared" si="0"/>
        <v>0.01</v>
      </c>
      <c r="L31" s="33">
        <f t="shared" si="1"/>
        <v>0.01</v>
      </c>
      <c r="M31" s="32">
        <v>0.65</v>
      </c>
    </row>
    <row r="32" spans="1:13" x14ac:dyDescent="0.25">
      <c r="A32" s="26">
        <f t="shared" si="2"/>
        <v>23</v>
      </c>
      <c r="B32" s="29"/>
      <c r="C32" s="27"/>
      <c r="D32" s="28">
        <f>D30+1</f>
        <v>2226</v>
      </c>
      <c r="E32" s="29"/>
      <c r="F32" s="30">
        <v>0.02</v>
      </c>
      <c r="G32" s="27" t="s">
        <v>890</v>
      </c>
      <c r="H32" s="34">
        <v>1987</v>
      </c>
      <c r="I32" s="35">
        <v>1</v>
      </c>
      <c r="J32" s="29" t="s">
        <v>1023</v>
      </c>
      <c r="K32" s="32">
        <f t="shared" si="0"/>
        <v>0.02</v>
      </c>
      <c r="L32" s="33">
        <f t="shared" si="1"/>
        <v>0.02</v>
      </c>
      <c r="M32" s="32">
        <v>0.25</v>
      </c>
    </row>
    <row r="33" spans="1:13" x14ac:dyDescent="0.25">
      <c r="A33" s="26">
        <f t="shared" si="2"/>
        <v>24</v>
      </c>
      <c r="B33" s="29"/>
      <c r="C33" s="27"/>
      <c r="D33" s="28">
        <v>2226</v>
      </c>
      <c r="E33" s="29" t="s">
        <v>69</v>
      </c>
      <c r="F33" s="30">
        <v>0.02</v>
      </c>
      <c r="G33" s="27" t="s">
        <v>890</v>
      </c>
      <c r="H33" s="34">
        <v>1987</v>
      </c>
      <c r="I33" s="35">
        <v>1</v>
      </c>
      <c r="J33" s="29" t="s">
        <v>1024</v>
      </c>
      <c r="K33" s="32">
        <f>IF(F33*I33&gt;0,F33*I33," ")</f>
        <v>0.02</v>
      </c>
      <c r="L33" s="33">
        <f t="shared" si="1"/>
        <v>0.02</v>
      </c>
      <c r="M33" s="32">
        <v>0.25</v>
      </c>
    </row>
    <row r="34" spans="1:13" x14ac:dyDescent="0.25">
      <c r="A34" s="26">
        <f t="shared" si="2"/>
        <v>25</v>
      </c>
      <c r="B34" s="29"/>
      <c r="C34" s="27"/>
      <c r="D34" s="28">
        <v>2228</v>
      </c>
      <c r="E34" s="29"/>
      <c r="F34" s="30">
        <v>0.04</v>
      </c>
      <c r="G34" s="27" t="s">
        <v>890</v>
      </c>
      <c r="H34" s="34">
        <v>1986</v>
      </c>
      <c r="I34" s="35">
        <v>1</v>
      </c>
      <c r="J34" s="29"/>
      <c r="K34" s="32">
        <f t="shared" si="0"/>
        <v>0.04</v>
      </c>
      <c r="L34" s="33">
        <f t="shared" si="1"/>
        <v>0.04</v>
      </c>
      <c r="M34" s="32">
        <v>0.25</v>
      </c>
    </row>
    <row r="35" spans="1:13" x14ac:dyDescent="0.25">
      <c r="A35" s="26">
        <f t="shared" si="2"/>
        <v>26</v>
      </c>
      <c r="B35" s="29"/>
      <c r="C35" s="27"/>
      <c r="D35" s="28">
        <v>2231</v>
      </c>
      <c r="E35" s="29"/>
      <c r="F35" s="30">
        <v>8.3000000000000004E-2</v>
      </c>
      <c r="G35" s="27" t="s">
        <v>890</v>
      </c>
      <c r="H35" s="34">
        <v>1986</v>
      </c>
      <c r="I35" s="35">
        <v>1</v>
      </c>
      <c r="J35" s="29"/>
      <c r="K35" s="32">
        <f t="shared" si="0"/>
        <v>8.3000000000000004E-2</v>
      </c>
      <c r="L35" s="33">
        <f t="shared" si="1"/>
        <v>8.3000000000000004E-2</v>
      </c>
      <c r="M35" s="32">
        <v>0.65</v>
      </c>
    </row>
    <row r="36" spans="1:13" x14ac:dyDescent="0.25">
      <c r="A36" s="26">
        <f t="shared" si="2"/>
        <v>27</v>
      </c>
      <c r="B36" s="29"/>
      <c r="C36" s="27"/>
      <c r="D36" s="83" t="s">
        <v>1035</v>
      </c>
      <c r="E36" s="29" t="s">
        <v>69</v>
      </c>
      <c r="F36" s="30">
        <v>0.22</v>
      </c>
      <c r="G36" s="27" t="s">
        <v>1036</v>
      </c>
      <c r="H36" s="34">
        <v>1986</v>
      </c>
      <c r="I36" s="35">
        <v>4</v>
      </c>
      <c r="J36" s="29"/>
      <c r="K36" s="32">
        <f t="shared" si="0"/>
        <v>0.88</v>
      </c>
      <c r="L36" s="33">
        <f t="shared" si="1"/>
        <v>0.88</v>
      </c>
      <c r="M36" s="32">
        <v>3.25</v>
      </c>
    </row>
    <row r="37" spans="1:13" x14ac:dyDescent="0.25">
      <c r="A37" s="26">
        <f t="shared" si="2"/>
        <v>28</v>
      </c>
      <c r="B37" s="29"/>
      <c r="C37" s="27"/>
      <c r="D37" s="28">
        <v>2239</v>
      </c>
      <c r="E37" s="29"/>
      <c r="F37" s="30">
        <v>0.22</v>
      </c>
      <c r="G37" s="27" t="s">
        <v>1037</v>
      </c>
      <c r="H37" s="34">
        <v>1986</v>
      </c>
      <c r="I37" s="35">
        <v>1</v>
      </c>
      <c r="J37" s="29"/>
      <c r="K37" s="32">
        <f t="shared" si="0"/>
        <v>0.22</v>
      </c>
      <c r="L37" s="33">
        <f t="shared" si="1"/>
        <v>0.22</v>
      </c>
      <c r="M37" s="32">
        <v>0.55000000000000004</v>
      </c>
    </row>
    <row r="38" spans="1:13" x14ac:dyDescent="0.25">
      <c r="A38" s="26">
        <f t="shared" si="2"/>
        <v>29</v>
      </c>
      <c r="B38" s="29"/>
      <c r="C38" s="27"/>
      <c r="D38" s="83" t="s">
        <v>1038</v>
      </c>
      <c r="E38" s="29" t="s">
        <v>69</v>
      </c>
      <c r="F38" s="30">
        <v>0.22</v>
      </c>
      <c r="G38" s="27" t="s">
        <v>1039</v>
      </c>
      <c r="H38" s="34">
        <v>1986</v>
      </c>
      <c r="I38" s="35">
        <v>4</v>
      </c>
      <c r="J38" s="29"/>
      <c r="K38" s="32">
        <f t="shared" si="0"/>
        <v>0.88</v>
      </c>
      <c r="L38" s="33">
        <f t="shared" si="1"/>
        <v>0.88</v>
      </c>
      <c r="M38" s="32">
        <v>2</v>
      </c>
    </row>
    <row r="39" spans="1:13" x14ac:dyDescent="0.25">
      <c r="A39" s="26">
        <f t="shared" si="2"/>
        <v>30</v>
      </c>
      <c r="B39" s="29"/>
      <c r="C39" s="27"/>
      <c r="D39" s="28">
        <v>2244</v>
      </c>
      <c r="E39" s="29"/>
      <c r="F39" s="30">
        <v>0.22</v>
      </c>
      <c r="G39" s="27" t="s">
        <v>532</v>
      </c>
      <c r="H39" s="34">
        <v>1986</v>
      </c>
      <c r="I39" s="35">
        <v>1</v>
      </c>
      <c r="J39" s="29"/>
      <c r="K39" s="32">
        <f t="shared" si="0"/>
        <v>0.22</v>
      </c>
      <c r="L39" s="33">
        <f t="shared" si="1"/>
        <v>0.22</v>
      </c>
      <c r="M39" s="32">
        <v>0.45</v>
      </c>
    </row>
    <row r="40" spans="1:13" x14ac:dyDescent="0.25">
      <c r="A40" s="26">
        <f t="shared" si="2"/>
        <v>31</v>
      </c>
      <c r="B40" s="29"/>
      <c r="C40" s="27"/>
      <c r="D40" s="28">
        <f t="shared" ref="D40:D86" si="4">D39+1</f>
        <v>2245</v>
      </c>
      <c r="E40" s="29"/>
      <c r="F40" s="30">
        <v>0.22</v>
      </c>
      <c r="G40" s="27" t="s">
        <v>532</v>
      </c>
      <c r="H40" s="34">
        <v>1986</v>
      </c>
      <c r="I40" s="35">
        <v>1</v>
      </c>
      <c r="J40" s="29"/>
      <c r="K40" s="32">
        <f t="shared" si="0"/>
        <v>0.22</v>
      </c>
      <c r="L40" s="33">
        <f t="shared" si="1"/>
        <v>0.22</v>
      </c>
      <c r="M40" s="32">
        <v>0.45</v>
      </c>
    </row>
    <row r="41" spans="1:13" x14ac:dyDescent="0.25">
      <c r="A41" s="26">
        <f t="shared" si="2"/>
        <v>32</v>
      </c>
      <c r="B41" s="29"/>
      <c r="C41" s="27"/>
      <c r="D41" s="28">
        <f t="shared" si="4"/>
        <v>2246</v>
      </c>
      <c r="E41" s="29"/>
      <c r="F41" s="30">
        <v>0.22</v>
      </c>
      <c r="G41" s="27" t="s">
        <v>1040</v>
      </c>
      <c r="H41" s="34">
        <v>1987</v>
      </c>
      <c r="I41" s="35">
        <v>1</v>
      </c>
      <c r="J41" s="29"/>
      <c r="K41" s="32">
        <f t="shared" si="0"/>
        <v>0.22</v>
      </c>
      <c r="L41" s="33">
        <f t="shared" si="1"/>
        <v>0.22</v>
      </c>
      <c r="M41" s="32">
        <v>0.55000000000000004</v>
      </c>
    </row>
    <row r="42" spans="1:13" x14ac:dyDescent="0.25">
      <c r="A42" s="26">
        <f t="shared" si="2"/>
        <v>33</v>
      </c>
      <c r="B42" s="29"/>
      <c r="C42" s="27"/>
      <c r="D42" s="28">
        <f t="shared" si="4"/>
        <v>2247</v>
      </c>
      <c r="E42" s="29"/>
      <c r="F42" s="30">
        <v>0.22</v>
      </c>
      <c r="G42" s="27" t="s">
        <v>1041</v>
      </c>
      <c r="H42" s="34">
        <v>1987</v>
      </c>
      <c r="I42" s="35">
        <v>1</v>
      </c>
      <c r="J42" s="29"/>
      <c r="K42" s="32">
        <f t="shared" si="0"/>
        <v>0.22</v>
      </c>
      <c r="L42" s="33">
        <f t="shared" si="1"/>
        <v>0.22</v>
      </c>
      <c r="M42" s="32">
        <v>0.45</v>
      </c>
    </row>
    <row r="43" spans="1:13" x14ac:dyDescent="0.25">
      <c r="A43" s="26">
        <f t="shared" si="2"/>
        <v>34</v>
      </c>
      <c r="B43" s="29"/>
      <c r="C43" s="27"/>
      <c r="D43" s="28">
        <f t="shared" si="4"/>
        <v>2248</v>
      </c>
      <c r="E43" s="29"/>
      <c r="F43" s="30">
        <v>0.22</v>
      </c>
      <c r="G43" s="27" t="s">
        <v>714</v>
      </c>
      <c r="H43" s="34">
        <v>1987</v>
      </c>
      <c r="I43" s="35">
        <v>1</v>
      </c>
      <c r="J43" s="29"/>
      <c r="K43" s="32">
        <f t="shared" si="0"/>
        <v>0.22</v>
      </c>
      <c r="L43" s="33">
        <f t="shared" si="1"/>
        <v>0.22</v>
      </c>
      <c r="M43" s="32">
        <v>0.45</v>
      </c>
    </row>
    <row r="44" spans="1:13" x14ac:dyDescent="0.25">
      <c r="A44" s="26">
        <f t="shared" si="2"/>
        <v>35</v>
      </c>
      <c r="B44" s="29"/>
      <c r="C44" s="27"/>
      <c r="D44" s="28">
        <f t="shared" si="4"/>
        <v>2249</v>
      </c>
      <c r="E44" s="29"/>
      <c r="F44" s="30">
        <v>0.22</v>
      </c>
      <c r="G44" s="27" t="s">
        <v>1042</v>
      </c>
      <c r="H44" s="34">
        <v>1987</v>
      </c>
      <c r="I44" s="35">
        <v>1</v>
      </c>
      <c r="J44" s="29"/>
      <c r="K44" s="32">
        <f t="shared" si="0"/>
        <v>0.22</v>
      </c>
      <c r="L44" s="33">
        <f t="shared" si="1"/>
        <v>0.22</v>
      </c>
      <c r="M44" s="32">
        <v>0.55000000000000004</v>
      </c>
    </row>
    <row r="45" spans="1:13" x14ac:dyDescent="0.25">
      <c r="A45" s="26">
        <f t="shared" si="2"/>
        <v>36</v>
      </c>
      <c r="B45" s="29"/>
      <c r="C45" s="27"/>
      <c r="D45" s="28">
        <f t="shared" si="4"/>
        <v>2250</v>
      </c>
      <c r="E45" s="29"/>
      <c r="F45" s="30">
        <v>0.22</v>
      </c>
      <c r="G45" s="27" t="s">
        <v>1043</v>
      </c>
      <c r="H45" s="34">
        <v>1987</v>
      </c>
      <c r="I45" s="35">
        <v>1</v>
      </c>
      <c r="J45" s="29"/>
      <c r="K45" s="32">
        <f t="shared" si="0"/>
        <v>0.22</v>
      </c>
      <c r="L45" s="33">
        <f t="shared" si="1"/>
        <v>0.22</v>
      </c>
      <c r="M45" s="32">
        <v>0.45</v>
      </c>
    </row>
    <row r="46" spans="1:13" x14ac:dyDescent="0.25">
      <c r="A46" s="26">
        <f t="shared" si="2"/>
        <v>37</v>
      </c>
      <c r="B46" s="29"/>
      <c r="C46" s="27"/>
      <c r="D46" s="28">
        <f t="shared" si="4"/>
        <v>2251</v>
      </c>
      <c r="E46" s="29"/>
      <c r="F46" s="30">
        <v>0.22</v>
      </c>
      <c r="G46" s="27" t="s">
        <v>1044</v>
      </c>
      <c r="H46" s="34">
        <v>1987</v>
      </c>
      <c r="I46" s="35">
        <v>1</v>
      </c>
      <c r="J46" s="29"/>
      <c r="K46" s="32">
        <f t="shared" si="0"/>
        <v>0.22</v>
      </c>
      <c r="L46" s="33">
        <f t="shared" si="1"/>
        <v>0.22</v>
      </c>
      <c r="M46" s="32">
        <v>0.45</v>
      </c>
    </row>
    <row r="47" spans="1:13" x14ac:dyDescent="0.25">
      <c r="A47" s="26">
        <f t="shared" si="2"/>
        <v>38</v>
      </c>
      <c r="B47" s="29"/>
      <c r="C47" s="27"/>
      <c r="D47" s="28">
        <f t="shared" si="4"/>
        <v>2252</v>
      </c>
      <c r="E47" s="29"/>
      <c r="F47" s="30">
        <v>0.03</v>
      </c>
      <c r="G47" s="27" t="s">
        <v>890</v>
      </c>
      <c r="H47" s="34">
        <v>1988</v>
      </c>
      <c r="I47" s="35">
        <v>1</v>
      </c>
      <c r="J47" s="29" t="s">
        <v>776</v>
      </c>
      <c r="K47" s="32">
        <f t="shared" si="0"/>
        <v>0.03</v>
      </c>
      <c r="L47" s="33">
        <f t="shared" si="1"/>
        <v>0.03</v>
      </c>
      <c r="M47" s="32">
        <v>0.25</v>
      </c>
    </row>
    <row r="48" spans="1:13" x14ac:dyDescent="0.25">
      <c r="A48" s="26">
        <f t="shared" si="2"/>
        <v>39</v>
      </c>
      <c r="B48" s="29"/>
      <c r="C48" s="27"/>
      <c r="D48" s="28">
        <v>2252</v>
      </c>
      <c r="E48" s="29" t="s">
        <v>69</v>
      </c>
      <c r="F48" s="30">
        <v>0.03</v>
      </c>
      <c r="G48" s="27" t="s">
        <v>890</v>
      </c>
      <c r="H48" s="34">
        <v>1988</v>
      </c>
      <c r="I48" s="35">
        <v>1</v>
      </c>
      <c r="J48" s="29" t="s">
        <v>539</v>
      </c>
      <c r="K48" s="32">
        <f t="shared" si="0"/>
        <v>0.03</v>
      </c>
      <c r="L48" s="33">
        <f t="shared" si="1"/>
        <v>0.03</v>
      </c>
      <c r="M48" s="32">
        <v>0.2</v>
      </c>
    </row>
    <row r="49" spans="1:13" x14ac:dyDescent="0.25">
      <c r="A49" s="26">
        <f t="shared" si="2"/>
        <v>40</v>
      </c>
      <c r="B49" s="29"/>
      <c r="C49" s="27"/>
      <c r="D49" s="28">
        <f t="shared" si="4"/>
        <v>2253</v>
      </c>
      <c r="E49" s="29"/>
      <c r="F49" s="30">
        <v>0.05</v>
      </c>
      <c r="G49" s="27" t="s">
        <v>890</v>
      </c>
      <c r="H49" s="34">
        <v>1987</v>
      </c>
      <c r="I49" s="35">
        <v>1</v>
      </c>
      <c r="J49" s="29"/>
      <c r="K49" s="32">
        <f t="shared" si="0"/>
        <v>0.05</v>
      </c>
      <c r="L49" s="33">
        <f t="shared" si="1"/>
        <v>0.05</v>
      </c>
      <c r="M49" s="32">
        <v>0.25</v>
      </c>
    </row>
    <row r="50" spans="1:13" x14ac:dyDescent="0.25">
      <c r="A50" s="26">
        <f t="shared" si="2"/>
        <v>41</v>
      </c>
      <c r="B50" s="29"/>
      <c r="C50" s="27"/>
      <c r="D50" s="28">
        <f t="shared" si="4"/>
        <v>2254</v>
      </c>
      <c r="E50" s="29"/>
      <c r="F50" s="30">
        <v>5.2999999999999999E-2</v>
      </c>
      <c r="G50" s="27" t="s">
        <v>890</v>
      </c>
      <c r="H50" s="34">
        <v>1988</v>
      </c>
      <c r="I50" s="35">
        <v>1</v>
      </c>
      <c r="J50" s="29"/>
      <c r="K50" s="32">
        <f t="shared" si="0"/>
        <v>5.2999999999999999E-2</v>
      </c>
      <c r="L50" s="33">
        <f t="shared" si="1"/>
        <v>5.2999999999999999E-2</v>
      </c>
      <c r="M50" s="32">
        <v>0.25</v>
      </c>
    </row>
    <row r="51" spans="1:13" x14ac:dyDescent="0.25">
      <c r="A51" s="26">
        <f t="shared" si="2"/>
        <v>42</v>
      </c>
      <c r="B51" s="29"/>
      <c r="C51" s="27"/>
      <c r="D51" s="28">
        <f t="shared" si="4"/>
        <v>2255</v>
      </c>
      <c r="E51" s="29"/>
      <c r="F51" s="30">
        <v>7.5999999999999998E-2</v>
      </c>
      <c r="G51" s="27" t="s">
        <v>890</v>
      </c>
      <c r="H51" s="34">
        <v>1988</v>
      </c>
      <c r="I51" s="35">
        <v>1</v>
      </c>
      <c r="J51" s="29"/>
      <c r="K51" s="32">
        <f t="shared" si="0"/>
        <v>7.5999999999999998E-2</v>
      </c>
      <c r="L51" s="33">
        <f t="shared" si="1"/>
        <v>7.5999999999999998E-2</v>
      </c>
      <c r="M51" s="32">
        <v>0.25</v>
      </c>
    </row>
    <row r="52" spans="1:13" x14ac:dyDescent="0.25">
      <c r="A52" s="26">
        <f t="shared" si="2"/>
        <v>43</v>
      </c>
      <c r="B52" s="29"/>
      <c r="C52" s="27"/>
      <c r="D52" s="28">
        <f t="shared" si="4"/>
        <v>2256</v>
      </c>
      <c r="E52" s="29"/>
      <c r="F52" s="30">
        <v>8.4000000000000005E-2</v>
      </c>
      <c r="G52" s="27" t="s">
        <v>890</v>
      </c>
      <c r="H52" s="34">
        <v>1988</v>
      </c>
      <c r="I52" s="35">
        <v>1</v>
      </c>
      <c r="J52" s="29"/>
      <c r="K52" s="32">
        <f t="shared" si="0"/>
        <v>8.4000000000000005E-2</v>
      </c>
      <c r="L52" s="33">
        <f t="shared" si="1"/>
        <v>8.4000000000000005E-2</v>
      </c>
      <c r="M52" s="32">
        <v>0.25</v>
      </c>
    </row>
    <row r="53" spans="1:13" x14ac:dyDescent="0.25">
      <c r="A53" s="26">
        <f t="shared" si="2"/>
        <v>44</v>
      </c>
      <c r="B53" s="29"/>
      <c r="C53" s="27"/>
      <c r="D53" s="28">
        <f t="shared" si="4"/>
        <v>2257</v>
      </c>
      <c r="E53" s="29"/>
      <c r="F53" s="30">
        <v>0.1</v>
      </c>
      <c r="G53" s="27" t="s">
        <v>890</v>
      </c>
      <c r="H53" s="34">
        <v>1987</v>
      </c>
      <c r="I53" s="35">
        <v>1</v>
      </c>
      <c r="J53" s="29" t="s">
        <v>776</v>
      </c>
      <c r="K53" s="32">
        <f t="shared" si="0"/>
        <v>0.1</v>
      </c>
      <c r="L53" s="33">
        <f t="shared" si="1"/>
        <v>0.1</v>
      </c>
      <c r="M53" s="32">
        <v>0.4</v>
      </c>
    </row>
    <row r="54" spans="1:13" x14ac:dyDescent="0.25">
      <c r="A54" s="26">
        <f t="shared" si="2"/>
        <v>45</v>
      </c>
      <c r="B54" s="29"/>
      <c r="C54" s="27"/>
      <c r="D54" s="28">
        <v>2257</v>
      </c>
      <c r="E54" s="29" t="s">
        <v>69</v>
      </c>
      <c r="F54" s="30">
        <v>0.1</v>
      </c>
      <c r="G54" s="27" t="s">
        <v>890</v>
      </c>
      <c r="H54" s="34">
        <v>1994</v>
      </c>
      <c r="I54" s="35">
        <v>1</v>
      </c>
      <c r="J54" s="29" t="s">
        <v>539</v>
      </c>
      <c r="K54" s="32">
        <f t="shared" si="0"/>
        <v>0.1</v>
      </c>
      <c r="L54" s="33">
        <f t="shared" si="1"/>
        <v>0.1</v>
      </c>
      <c r="M54" s="32">
        <v>0.25</v>
      </c>
    </row>
    <row r="55" spans="1:13" x14ac:dyDescent="0.25">
      <c r="A55" s="26">
        <f t="shared" si="2"/>
        <v>46</v>
      </c>
      <c r="B55" s="29"/>
      <c r="C55" s="27"/>
      <c r="D55" s="28">
        <f t="shared" si="4"/>
        <v>2258</v>
      </c>
      <c r="E55" s="29"/>
      <c r="F55" s="30">
        <v>0.13</v>
      </c>
      <c r="G55" s="27" t="s">
        <v>890</v>
      </c>
      <c r="H55" s="34">
        <v>1988</v>
      </c>
      <c r="I55" s="35">
        <v>1</v>
      </c>
      <c r="J55" s="29"/>
      <c r="K55" s="32">
        <f t="shared" si="0"/>
        <v>0.13</v>
      </c>
      <c r="L55" s="33">
        <f t="shared" si="1"/>
        <v>0.13</v>
      </c>
      <c r="M55" s="32">
        <v>0.65</v>
      </c>
    </row>
    <row r="56" spans="1:13" x14ac:dyDescent="0.25">
      <c r="A56" s="26">
        <f t="shared" si="2"/>
        <v>47</v>
      </c>
      <c r="B56" s="29"/>
      <c r="C56" s="27"/>
      <c r="D56" s="28">
        <f t="shared" si="4"/>
        <v>2259</v>
      </c>
      <c r="E56" s="29"/>
      <c r="F56" s="30">
        <v>0.13200000000000001</v>
      </c>
      <c r="G56" s="27" t="s">
        <v>890</v>
      </c>
      <c r="H56" s="34">
        <v>1988</v>
      </c>
      <c r="I56" s="35">
        <v>1</v>
      </c>
      <c r="J56" s="29"/>
      <c r="K56" s="32">
        <f t="shared" si="0"/>
        <v>0.13200000000000001</v>
      </c>
      <c r="L56" s="33">
        <f t="shared" si="1"/>
        <v>0.13200000000000001</v>
      </c>
      <c r="M56" s="32">
        <v>0.25</v>
      </c>
    </row>
    <row r="57" spans="1:13" x14ac:dyDescent="0.25">
      <c r="A57" s="26">
        <f t="shared" si="2"/>
        <v>48</v>
      </c>
      <c r="B57" s="29"/>
      <c r="C57" s="27"/>
      <c r="D57" s="28">
        <f t="shared" si="4"/>
        <v>2260</v>
      </c>
      <c r="E57" s="29"/>
      <c r="F57" s="30">
        <v>0.15</v>
      </c>
      <c r="G57" s="27" t="s">
        <v>890</v>
      </c>
      <c r="H57" s="34">
        <v>1988</v>
      </c>
      <c r="I57" s="35">
        <v>1</v>
      </c>
      <c r="J57" s="29"/>
      <c r="K57" s="32">
        <f t="shared" si="0"/>
        <v>0.15</v>
      </c>
      <c r="L57" s="33">
        <f t="shared" si="1"/>
        <v>0.15</v>
      </c>
      <c r="M57" s="32">
        <v>0.25</v>
      </c>
    </row>
    <row r="58" spans="1:13" x14ac:dyDescent="0.25">
      <c r="A58" s="26">
        <f t="shared" si="2"/>
        <v>49</v>
      </c>
      <c r="B58" s="29"/>
      <c r="C58" s="27"/>
      <c r="D58" s="28">
        <f t="shared" si="4"/>
        <v>2261</v>
      </c>
      <c r="E58" s="29"/>
      <c r="F58" s="30">
        <v>0.16700000000000001</v>
      </c>
      <c r="G58" s="27" t="s">
        <v>890</v>
      </c>
      <c r="H58" s="34">
        <v>1988</v>
      </c>
      <c r="I58" s="35">
        <v>1</v>
      </c>
      <c r="J58" s="29"/>
      <c r="K58" s="32">
        <f t="shared" si="0"/>
        <v>0.16700000000000001</v>
      </c>
      <c r="L58" s="33">
        <f t="shared" si="1"/>
        <v>0.16700000000000001</v>
      </c>
      <c r="M58" s="32">
        <v>0.3</v>
      </c>
    </row>
    <row r="59" spans="1:13" x14ac:dyDescent="0.25">
      <c r="A59" s="26">
        <f t="shared" si="2"/>
        <v>50</v>
      </c>
      <c r="B59" s="29"/>
      <c r="C59" s="27"/>
      <c r="D59" s="28">
        <f t="shared" si="4"/>
        <v>2262</v>
      </c>
      <c r="E59" s="29"/>
      <c r="F59" s="30">
        <v>0.17499999999999999</v>
      </c>
      <c r="G59" s="27" t="s">
        <v>890</v>
      </c>
      <c r="H59" s="34">
        <v>1987</v>
      </c>
      <c r="I59" s="35">
        <v>1</v>
      </c>
      <c r="J59" s="29"/>
      <c r="K59" s="32">
        <f t="shared" si="0"/>
        <v>0.17499999999999999</v>
      </c>
      <c r="L59" s="33">
        <f t="shared" si="1"/>
        <v>0.17499999999999999</v>
      </c>
      <c r="M59" s="32">
        <v>0.65</v>
      </c>
    </row>
    <row r="60" spans="1:13" x14ac:dyDescent="0.25">
      <c r="A60" s="26">
        <f t="shared" si="2"/>
        <v>51</v>
      </c>
      <c r="B60" s="29"/>
      <c r="C60" s="27"/>
      <c r="D60" s="28">
        <f t="shared" si="4"/>
        <v>2263</v>
      </c>
      <c r="E60" s="29"/>
      <c r="F60" s="30">
        <v>0.2</v>
      </c>
      <c r="G60" s="27" t="s">
        <v>890</v>
      </c>
      <c r="H60" s="34">
        <v>1988</v>
      </c>
      <c r="I60" s="35">
        <v>1</v>
      </c>
      <c r="J60" s="29"/>
      <c r="K60" s="32">
        <f t="shared" si="0"/>
        <v>0.2</v>
      </c>
      <c r="L60" s="33">
        <f t="shared" si="1"/>
        <v>0.2</v>
      </c>
      <c r="M60" s="32">
        <v>0.35</v>
      </c>
    </row>
    <row r="61" spans="1:13" x14ac:dyDescent="0.25">
      <c r="A61" s="26">
        <f t="shared" si="2"/>
        <v>52</v>
      </c>
      <c r="B61" s="29"/>
      <c r="C61" s="27"/>
      <c r="D61" s="28">
        <f t="shared" si="4"/>
        <v>2264</v>
      </c>
      <c r="E61" s="29"/>
      <c r="F61" s="30">
        <v>0.20499999999999999</v>
      </c>
      <c r="G61" s="27" t="s">
        <v>890</v>
      </c>
      <c r="H61" s="34">
        <v>1988</v>
      </c>
      <c r="I61" s="35">
        <v>1</v>
      </c>
      <c r="J61" s="29"/>
      <c r="K61" s="32">
        <f t="shared" si="0"/>
        <v>0.20499999999999999</v>
      </c>
      <c r="L61" s="33">
        <f t="shared" si="1"/>
        <v>0.20499999999999999</v>
      </c>
      <c r="M61" s="32">
        <v>0.75</v>
      </c>
    </row>
    <row r="62" spans="1:13" x14ac:dyDescent="0.25">
      <c r="A62" s="26">
        <f t="shared" si="2"/>
        <v>53</v>
      </c>
      <c r="B62" s="29"/>
      <c r="C62" s="27"/>
      <c r="D62" s="28">
        <f t="shared" si="4"/>
        <v>2265</v>
      </c>
      <c r="E62" s="29"/>
      <c r="F62" s="30">
        <v>0.21</v>
      </c>
      <c r="G62" s="27" t="s">
        <v>890</v>
      </c>
      <c r="H62" s="34">
        <v>1988</v>
      </c>
      <c r="I62" s="35">
        <v>1</v>
      </c>
      <c r="J62" s="29"/>
      <c r="K62" s="32">
        <f t="shared" si="0"/>
        <v>0.21</v>
      </c>
      <c r="L62" s="33">
        <f t="shared" si="1"/>
        <v>0.21</v>
      </c>
      <c r="M62" s="32">
        <v>0.4</v>
      </c>
    </row>
    <row r="63" spans="1:13" x14ac:dyDescent="0.25">
      <c r="A63" s="26">
        <f t="shared" si="2"/>
        <v>54</v>
      </c>
      <c r="B63" s="29"/>
      <c r="C63" s="27"/>
      <c r="D63" s="28">
        <f t="shared" si="4"/>
        <v>2266</v>
      </c>
      <c r="E63" s="29"/>
      <c r="F63" s="30">
        <v>0.24099999999999999</v>
      </c>
      <c r="G63" s="27" t="s">
        <v>890</v>
      </c>
      <c r="H63" s="34">
        <v>1988</v>
      </c>
      <c r="I63" s="35">
        <v>1</v>
      </c>
      <c r="J63" s="29"/>
      <c r="K63" s="32">
        <f t="shared" si="0"/>
        <v>0.24099999999999999</v>
      </c>
      <c r="L63" s="33">
        <f t="shared" si="1"/>
        <v>0.24099999999999999</v>
      </c>
      <c r="M63" s="32">
        <v>0.8</v>
      </c>
    </row>
    <row r="64" spans="1:13" x14ac:dyDescent="0.25">
      <c r="A64" s="26">
        <f t="shared" si="2"/>
        <v>55</v>
      </c>
      <c r="B64" s="29"/>
      <c r="C64" s="27"/>
      <c r="D64" s="28">
        <v>2275</v>
      </c>
      <c r="E64" s="29"/>
      <c r="F64" s="30">
        <v>0.22</v>
      </c>
      <c r="G64" s="27" t="s">
        <v>1045</v>
      </c>
      <c r="H64" s="34">
        <v>1987</v>
      </c>
      <c r="I64" s="35">
        <v>1</v>
      </c>
      <c r="J64" s="29"/>
      <c r="K64" s="32">
        <f t="shared" si="0"/>
        <v>0.22</v>
      </c>
      <c r="L64" s="33">
        <f t="shared" si="1"/>
        <v>0.22</v>
      </c>
      <c r="M64" s="32">
        <v>0.45</v>
      </c>
    </row>
    <row r="65" spans="1:13" x14ac:dyDescent="0.25">
      <c r="A65" s="26">
        <f t="shared" si="2"/>
        <v>56</v>
      </c>
      <c r="B65" s="29"/>
      <c r="C65" s="27"/>
      <c r="D65" s="28">
        <f t="shared" si="4"/>
        <v>2276</v>
      </c>
      <c r="E65" s="29"/>
      <c r="F65" s="30">
        <v>0.22</v>
      </c>
      <c r="G65" s="27" t="s">
        <v>1046</v>
      </c>
      <c r="H65" s="34">
        <v>1987</v>
      </c>
      <c r="I65" s="35">
        <v>1</v>
      </c>
      <c r="J65" s="29"/>
      <c r="K65" s="32">
        <f t="shared" si="0"/>
        <v>0.22</v>
      </c>
      <c r="L65" s="33">
        <f t="shared" si="1"/>
        <v>0.22</v>
      </c>
      <c r="M65" s="32">
        <v>0.45</v>
      </c>
    </row>
    <row r="66" spans="1:13" x14ac:dyDescent="0.25">
      <c r="A66" s="26">
        <f t="shared" si="2"/>
        <v>57</v>
      </c>
      <c r="B66" s="29"/>
      <c r="C66" s="27"/>
      <c r="D66" s="28">
        <f t="shared" si="4"/>
        <v>2277</v>
      </c>
      <c r="E66" s="29"/>
      <c r="F66" s="30">
        <v>0.25</v>
      </c>
      <c r="G66" s="27" t="s">
        <v>1047</v>
      </c>
      <c r="H66" s="34">
        <v>1988</v>
      </c>
      <c r="I66" s="35">
        <v>1</v>
      </c>
      <c r="J66" s="29"/>
      <c r="K66" s="32">
        <f t="shared" si="0"/>
        <v>0.25</v>
      </c>
      <c r="L66" s="33">
        <f t="shared" si="1"/>
        <v>0.25</v>
      </c>
      <c r="M66" s="32">
        <v>0.5</v>
      </c>
    </row>
    <row r="67" spans="1:13" x14ac:dyDescent="0.25">
      <c r="A67" s="26">
        <f t="shared" si="2"/>
        <v>58</v>
      </c>
      <c r="B67" s="29"/>
      <c r="C67" s="27"/>
      <c r="D67" s="28">
        <f t="shared" si="4"/>
        <v>2278</v>
      </c>
      <c r="E67" s="29"/>
      <c r="F67" s="30">
        <v>0.25</v>
      </c>
      <c r="G67" s="27" t="s">
        <v>1048</v>
      </c>
      <c r="H67" s="34">
        <v>1988</v>
      </c>
      <c r="I67" s="35">
        <v>1</v>
      </c>
      <c r="J67" s="29"/>
      <c r="K67" s="32">
        <f t="shared" si="0"/>
        <v>0.25</v>
      </c>
      <c r="L67" s="33">
        <f t="shared" si="1"/>
        <v>0.25</v>
      </c>
      <c r="M67" s="32">
        <v>0.5</v>
      </c>
    </row>
    <row r="68" spans="1:13" x14ac:dyDescent="0.25">
      <c r="A68" s="26">
        <f t="shared" si="2"/>
        <v>59</v>
      </c>
      <c r="B68" s="29"/>
      <c r="C68" s="27"/>
      <c r="D68" s="28">
        <f t="shared" si="4"/>
        <v>2279</v>
      </c>
      <c r="E68" s="29"/>
      <c r="F68" s="30">
        <v>0.25</v>
      </c>
      <c r="G68" s="27" t="s">
        <v>1049</v>
      </c>
      <c r="H68" s="34">
        <v>1988</v>
      </c>
      <c r="I68" s="35">
        <v>1</v>
      </c>
      <c r="J68" s="29"/>
      <c r="K68" s="32">
        <f t="shared" si="0"/>
        <v>0.25</v>
      </c>
      <c r="L68" s="33">
        <f t="shared" si="1"/>
        <v>0.25</v>
      </c>
      <c r="M68" s="32">
        <v>0.5</v>
      </c>
    </row>
    <row r="69" spans="1:13" x14ac:dyDescent="0.25">
      <c r="A69" s="26">
        <f t="shared" si="2"/>
        <v>60</v>
      </c>
      <c r="B69" s="29"/>
      <c r="C69" s="27"/>
      <c r="D69" s="28">
        <f t="shared" si="4"/>
        <v>2280</v>
      </c>
      <c r="E69" s="29"/>
      <c r="F69" s="30">
        <v>0.25</v>
      </c>
      <c r="G69" s="27" t="s">
        <v>1050</v>
      </c>
      <c r="H69" s="34">
        <v>1988</v>
      </c>
      <c r="I69" s="35">
        <v>1</v>
      </c>
      <c r="J69" s="29" t="s">
        <v>776</v>
      </c>
      <c r="K69" s="32">
        <f t="shared" si="0"/>
        <v>0.25</v>
      </c>
      <c r="L69" s="33">
        <f t="shared" si="1"/>
        <v>0.25</v>
      </c>
      <c r="M69" s="32">
        <v>0.5</v>
      </c>
    </row>
    <row r="70" spans="1:13" x14ac:dyDescent="0.25">
      <c r="A70" s="26">
        <f t="shared" si="2"/>
        <v>61</v>
      </c>
      <c r="B70" s="29"/>
      <c r="C70" s="27"/>
      <c r="D70" s="28">
        <v>2280</v>
      </c>
      <c r="E70" s="29" t="s">
        <v>69</v>
      </c>
      <c r="F70" s="30">
        <v>0.25</v>
      </c>
      <c r="G70" s="27" t="s">
        <v>1050</v>
      </c>
      <c r="H70" s="34">
        <v>1988</v>
      </c>
      <c r="I70" s="35">
        <v>1</v>
      </c>
      <c r="J70" s="79" t="s">
        <v>1051</v>
      </c>
      <c r="K70" s="32">
        <f t="shared" si="0"/>
        <v>0.25</v>
      </c>
      <c r="L70" s="33">
        <f t="shared" si="1"/>
        <v>0.25</v>
      </c>
      <c r="M70" s="32">
        <v>0.45</v>
      </c>
    </row>
    <row r="71" spans="1:13" x14ac:dyDescent="0.25">
      <c r="A71" s="26">
        <f t="shared" si="2"/>
        <v>62</v>
      </c>
      <c r="B71" s="29"/>
      <c r="C71" s="27"/>
      <c r="D71" s="28">
        <f t="shared" si="4"/>
        <v>2281</v>
      </c>
      <c r="E71" s="29"/>
      <c r="F71" s="30">
        <v>0.25</v>
      </c>
      <c r="G71" s="27" t="s">
        <v>1052</v>
      </c>
      <c r="H71" s="34">
        <v>1988</v>
      </c>
      <c r="I71" s="35">
        <v>1</v>
      </c>
      <c r="J71" s="29"/>
      <c r="K71" s="32">
        <f t="shared" si="0"/>
        <v>0.25</v>
      </c>
      <c r="L71" s="33">
        <f t="shared" si="1"/>
        <v>0.25</v>
      </c>
      <c r="M71" s="32">
        <v>0.5</v>
      </c>
    </row>
    <row r="72" spans="1:13" x14ac:dyDescent="0.25">
      <c r="A72" s="26">
        <f t="shared" si="2"/>
        <v>63</v>
      </c>
      <c r="B72" s="29"/>
      <c r="C72" s="27"/>
      <c r="D72" s="28">
        <v>2336</v>
      </c>
      <c r="E72" s="29"/>
      <c r="F72" s="30">
        <v>0.22</v>
      </c>
      <c r="G72" s="27" t="s">
        <v>1053</v>
      </c>
      <c r="H72" s="34">
        <v>1987</v>
      </c>
      <c r="I72" s="35">
        <v>1</v>
      </c>
      <c r="J72" s="27"/>
      <c r="K72" s="32">
        <f t="shared" si="0"/>
        <v>0.22</v>
      </c>
      <c r="L72" s="33">
        <f t="shared" si="1"/>
        <v>0.22</v>
      </c>
      <c r="M72" s="32">
        <v>0.6</v>
      </c>
    </row>
    <row r="73" spans="1:13" x14ac:dyDescent="0.25">
      <c r="A73" s="26">
        <f t="shared" si="2"/>
        <v>64</v>
      </c>
      <c r="B73" s="29"/>
      <c r="C73" s="27"/>
      <c r="D73" s="28">
        <f t="shared" si="4"/>
        <v>2337</v>
      </c>
      <c r="E73" s="29"/>
      <c r="F73" s="30">
        <v>0.22</v>
      </c>
      <c r="G73" s="27" t="s">
        <v>1053</v>
      </c>
      <c r="H73" s="34">
        <v>1987</v>
      </c>
      <c r="I73" s="35">
        <v>1</v>
      </c>
      <c r="J73" s="29"/>
      <c r="K73" s="32">
        <f t="shared" si="0"/>
        <v>0.22</v>
      </c>
      <c r="L73" s="33">
        <f t="shared" si="1"/>
        <v>0.22</v>
      </c>
      <c r="M73" s="32">
        <v>0.6</v>
      </c>
    </row>
    <row r="74" spans="1:13" x14ac:dyDescent="0.25">
      <c r="A74" s="26">
        <f t="shared" si="2"/>
        <v>65</v>
      </c>
      <c r="B74" s="29"/>
      <c r="C74" s="27"/>
      <c r="D74" s="28">
        <f t="shared" si="4"/>
        <v>2338</v>
      </c>
      <c r="E74" s="29"/>
      <c r="F74" s="30">
        <v>0.22</v>
      </c>
      <c r="G74" s="27" t="s">
        <v>1053</v>
      </c>
      <c r="H74" s="34">
        <v>1987</v>
      </c>
      <c r="I74" s="35">
        <v>1</v>
      </c>
      <c r="J74" s="29"/>
      <c r="K74" s="32">
        <f t="shared" ref="K74:K86" si="5">IF(F74*I74&gt;0,F74*I74," ")</f>
        <v>0.22</v>
      </c>
      <c r="L74" s="33">
        <f t="shared" ref="L74:L86" si="6">K74</f>
        <v>0.22</v>
      </c>
      <c r="M74" s="32">
        <v>0.6</v>
      </c>
    </row>
    <row r="75" spans="1:13" x14ac:dyDescent="0.25">
      <c r="A75" s="26">
        <f t="shared" ref="A75:A86" si="7">A74+1</f>
        <v>66</v>
      </c>
      <c r="B75" s="27" t="s">
        <v>30</v>
      </c>
      <c r="C75" s="27"/>
      <c r="D75" s="28">
        <f t="shared" si="4"/>
        <v>2339</v>
      </c>
      <c r="E75" s="29"/>
      <c r="F75" s="30">
        <v>0.22</v>
      </c>
      <c r="G75" s="27" t="s">
        <v>1053</v>
      </c>
      <c r="H75" s="34">
        <v>1988</v>
      </c>
      <c r="I75" s="35">
        <v>1</v>
      </c>
      <c r="J75" s="29"/>
      <c r="K75" s="32">
        <f t="shared" si="5"/>
        <v>0.22</v>
      </c>
      <c r="L75" s="33">
        <f t="shared" si="6"/>
        <v>0.22</v>
      </c>
      <c r="M75" s="32">
        <v>0.6</v>
      </c>
    </row>
    <row r="76" spans="1:13" x14ac:dyDescent="0.25">
      <c r="A76" s="26">
        <f t="shared" si="7"/>
        <v>67</v>
      </c>
      <c r="B76" s="29"/>
      <c r="C76" s="27"/>
      <c r="D76" s="28">
        <f t="shared" si="4"/>
        <v>2340</v>
      </c>
      <c r="E76" s="29"/>
      <c r="F76" s="30">
        <v>0.22</v>
      </c>
      <c r="G76" s="27" t="s">
        <v>1053</v>
      </c>
      <c r="H76" s="34">
        <v>1988</v>
      </c>
      <c r="I76" s="35">
        <v>1</v>
      </c>
      <c r="J76" s="27"/>
      <c r="K76" s="32">
        <f t="shared" si="5"/>
        <v>0.22</v>
      </c>
      <c r="L76" s="33">
        <f t="shared" si="6"/>
        <v>0.22</v>
      </c>
      <c r="M76" s="32">
        <v>0.6</v>
      </c>
    </row>
    <row r="77" spans="1:13" x14ac:dyDescent="0.25">
      <c r="A77" s="26">
        <f t="shared" si="7"/>
        <v>68</v>
      </c>
      <c r="B77" s="29"/>
      <c r="C77" s="27"/>
      <c r="D77" s="28">
        <f t="shared" si="4"/>
        <v>2341</v>
      </c>
      <c r="E77" s="29"/>
      <c r="F77" s="30">
        <v>0.22</v>
      </c>
      <c r="G77" s="27" t="s">
        <v>1053</v>
      </c>
      <c r="H77" s="34">
        <v>1988</v>
      </c>
      <c r="I77" s="35">
        <v>1</v>
      </c>
      <c r="J77" s="29"/>
      <c r="K77" s="32">
        <f t="shared" si="5"/>
        <v>0.22</v>
      </c>
      <c r="L77" s="33">
        <f t="shared" si="6"/>
        <v>0.22</v>
      </c>
      <c r="M77" s="32">
        <v>0.6</v>
      </c>
    </row>
    <row r="78" spans="1:13" x14ac:dyDescent="0.25">
      <c r="A78" s="26">
        <f t="shared" si="7"/>
        <v>69</v>
      </c>
      <c r="B78" s="29"/>
      <c r="C78" s="27"/>
      <c r="D78" s="28">
        <f t="shared" si="4"/>
        <v>2342</v>
      </c>
      <c r="E78" s="29"/>
      <c r="F78" s="30">
        <v>0.22</v>
      </c>
      <c r="G78" s="27" t="s">
        <v>1053</v>
      </c>
      <c r="H78" s="34">
        <v>1988</v>
      </c>
      <c r="I78" s="35">
        <v>1</v>
      </c>
      <c r="J78" s="29"/>
      <c r="K78" s="32">
        <f t="shared" si="5"/>
        <v>0.22</v>
      </c>
      <c r="L78" s="33">
        <f t="shared" si="6"/>
        <v>0.22</v>
      </c>
      <c r="M78" s="32">
        <v>0.6</v>
      </c>
    </row>
    <row r="79" spans="1:13" x14ac:dyDescent="0.25">
      <c r="A79" s="26">
        <f t="shared" si="7"/>
        <v>70</v>
      </c>
      <c r="B79" s="29"/>
      <c r="C79" s="27"/>
      <c r="D79" s="28">
        <f t="shared" si="4"/>
        <v>2343</v>
      </c>
      <c r="E79" s="29"/>
      <c r="F79" s="30">
        <v>0.25</v>
      </c>
      <c r="G79" s="27" t="s">
        <v>1053</v>
      </c>
      <c r="H79" s="34">
        <v>1988</v>
      </c>
      <c r="I79" s="35">
        <v>1</v>
      </c>
      <c r="J79" s="29"/>
      <c r="K79" s="32">
        <f t="shared" si="5"/>
        <v>0.25</v>
      </c>
      <c r="L79" s="33">
        <f t="shared" si="6"/>
        <v>0.25</v>
      </c>
      <c r="M79" s="32">
        <v>0.6</v>
      </c>
    </row>
    <row r="80" spans="1:13" x14ac:dyDescent="0.25">
      <c r="A80" s="26">
        <f t="shared" si="7"/>
        <v>71</v>
      </c>
      <c r="B80" s="29"/>
      <c r="C80" s="27"/>
      <c r="D80" s="28">
        <f t="shared" si="4"/>
        <v>2344</v>
      </c>
      <c r="E80" s="29"/>
      <c r="F80" s="30">
        <v>0.25</v>
      </c>
      <c r="G80" s="27" t="s">
        <v>1053</v>
      </c>
      <c r="H80" s="34">
        <v>1988</v>
      </c>
      <c r="I80" s="35">
        <v>1</v>
      </c>
      <c r="J80" s="29"/>
      <c r="K80" s="32">
        <f t="shared" si="5"/>
        <v>0.25</v>
      </c>
      <c r="L80" s="33">
        <f t="shared" si="6"/>
        <v>0.25</v>
      </c>
      <c r="M80" s="32">
        <v>0.6</v>
      </c>
    </row>
    <row r="81" spans="1:13" x14ac:dyDescent="0.25">
      <c r="A81" s="26">
        <f t="shared" si="7"/>
        <v>72</v>
      </c>
      <c r="B81" s="29"/>
      <c r="C81" s="27"/>
      <c r="D81" s="28">
        <f t="shared" si="4"/>
        <v>2345</v>
      </c>
      <c r="E81" s="29"/>
      <c r="F81" s="30">
        <v>0.25</v>
      </c>
      <c r="G81" s="27" t="s">
        <v>1053</v>
      </c>
      <c r="H81" s="34">
        <v>1988</v>
      </c>
      <c r="I81" s="35">
        <v>1</v>
      </c>
      <c r="J81" s="29"/>
      <c r="K81" s="32">
        <f t="shared" si="5"/>
        <v>0.25</v>
      </c>
      <c r="L81" s="33">
        <f t="shared" si="6"/>
        <v>0.25</v>
      </c>
      <c r="M81" s="32">
        <v>0.6</v>
      </c>
    </row>
    <row r="82" spans="1:13" x14ac:dyDescent="0.25">
      <c r="A82" s="26">
        <f t="shared" si="7"/>
        <v>73</v>
      </c>
      <c r="B82" s="29"/>
      <c r="C82" s="27"/>
      <c r="D82" s="28">
        <f t="shared" si="4"/>
        <v>2346</v>
      </c>
      <c r="E82" s="29"/>
      <c r="F82" s="30">
        <v>0.25</v>
      </c>
      <c r="G82" s="27" t="s">
        <v>1053</v>
      </c>
      <c r="H82" s="34">
        <v>1988</v>
      </c>
      <c r="I82" s="35">
        <v>1</v>
      </c>
      <c r="J82" s="29"/>
      <c r="K82" s="32">
        <f t="shared" si="5"/>
        <v>0.25</v>
      </c>
      <c r="L82" s="33">
        <f t="shared" si="6"/>
        <v>0.25</v>
      </c>
      <c r="M82" s="32">
        <v>0.6</v>
      </c>
    </row>
    <row r="83" spans="1:13" x14ac:dyDescent="0.25">
      <c r="A83" s="26">
        <f t="shared" si="7"/>
        <v>74</v>
      </c>
      <c r="B83" s="29"/>
      <c r="C83" s="27"/>
      <c r="D83" s="28">
        <f t="shared" si="4"/>
        <v>2347</v>
      </c>
      <c r="E83" s="29"/>
      <c r="F83" s="30">
        <v>0.25</v>
      </c>
      <c r="G83" s="27" t="s">
        <v>1053</v>
      </c>
      <c r="H83" s="34">
        <v>1989</v>
      </c>
      <c r="I83" s="35">
        <v>1</v>
      </c>
      <c r="J83" s="29"/>
      <c r="K83" s="32">
        <f t="shared" si="5"/>
        <v>0.25</v>
      </c>
      <c r="L83" s="33">
        <f t="shared" si="6"/>
        <v>0.25</v>
      </c>
      <c r="M83" s="32">
        <v>0.6</v>
      </c>
    </row>
    <row r="84" spans="1:13" x14ac:dyDescent="0.25">
      <c r="A84" s="26">
        <f t="shared" si="7"/>
        <v>75</v>
      </c>
      <c r="B84" s="29"/>
      <c r="C84" s="27"/>
      <c r="D84" s="28">
        <f t="shared" si="4"/>
        <v>2348</v>
      </c>
      <c r="E84" s="29"/>
      <c r="F84" s="30">
        <v>0.25</v>
      </c>
      <c r="G84" s="27" t="s">
        <v>1053</v>
      </c>
      <c r="H84" s="34">
        <v>1990</v>
      </c>
      <c r="I84" s="35">
        <v>1</v>
      </c>
      <c r="J84" s="27"/>
      <c r="K84" s="32">
        <f t="shared" si="5"/>
        <v>0.25</v>
      </c>
      <c r="L84" s="33">
        <f t="shared" si="6"/>
        <v>0.25</v>
      </c>
      <c r="M84" s="32">
        <v>0.6</v>
      </c>
    </row>
    <row r="85" spans="1:13" x14ac:dyDescent="0.25">
      <c r="A85" s="26">
        <f t="shared" si="7"/>
        <v>76</v>
      </c>
      <c r="B85" s="29"/>
      <c r="C85" s="27"/>
      <c r="D85" s="28">
        <f t="shared" si="4"/>
        <v>2349</v>
      </c>
      <c r="E85" s="29"/>
      <c r="F85" s="30">
        <v>0.22</v>
      </c>
      <c r="G85" s="27" t="s">
        <v>1054</v>
      </c>
      <c r="H85" s="34">
        <v>1987</v>
      </c>
      <c r="I85" s="35">
        <v>1</v>
      </c>
      <c r="J85" s="29"/>
      <c r="K85" s="32">
        <f t="shared" si="5"/>
        <v>0.22</v>
      </c>
      <c r="L85" s="33">
        <f t="shared" si="6"/>
        <v>0.22</v>
      </c>
      <c r="M85" s="32">
        <v>0.5</v>
      </c>
    </row>
    <row r="86" spans="1:13" ht="16.5" thickBot="1" x14ac:dyDescent="0.3">
      <c r="A86" s="26">
        <f t="shared" si="7"/>
        <v>77</v>
      </c>
      <c r="B86" s="29"/>
      <c r="C86" s="27"/>
      <c r="D86" s="28">
        <f t="shared" si="4"/>
        <v>2350</v>
      </c>
      <c r="E86" s="29"/>
      <c r="F86" s="30">
        <v>0.22</v>
      </c>
      <c r="G86" s="27" t="s">
        <v>1055</v>
      </c>
      <c r="H86" s="34">
        <v>1987</v>
      </c>
      <c r="I86" s="35">
        <v>1</v>
      </c>
      <c r="J86" s="29"/>
      <c r="K86" s="32">
        <f t="shared" si="5"/>
        <v>0.22</v>
      </c>
      <c r="L86" s="33">
        <f t="shared" si="6"/>
        <v>0.22</v>
      </c>
      <c r="M86" s="32">
        <v>0.55000000000000004</v>
      </c>
    </row>
    <row r="87" spans="1:13" ht="16.5" thickTop="1" x14ac:dyDescent="0.25">
      <c r="A87" s="37"/>
      <c r="B87" s="38"/>
      <c r="C87" s="38"/>
      <c r="D87" s="39"/>
      <c r="E87" s="38"/>
      <c r="F87" s="40"/>
      <c r="G87" s="38"/>
      <c r="H87" s="38"/>
      <c r="I87" s="41"/>
      <c r="J87" s="42"/>
      <c r="K87" s="43"/>
      <c r="L87" s="44"/>
      <c r="M87" s="45"/>
    </row>
    <row r="88" spans="1:13" ht="16.5" thickBot="1" x14ac:dyDescent="0.3">
      <c r="A88" s="46"/>
      <c r="B88" s="47" t="s">
        <v>36</v>
      </c>
      <c r="C88" s="48"/>
      <c r="D88" s="49"/>
      <c r="E88" s="48"/>
      <c r="F88" s="50"/>
      <c r="G88" s="48"/>
      <c r="H88" s="48"/>
      <c r="I88" s="51"/>
      <c r="J88" s="52" t="s">
        <v>2</v>
      </c>
      <c r="K88" s="53"/>
      <c r="L88" s="53"/>
      <c r="M88" s="54"/>
    </row>
    <row r="89" spans="1:13" ht="16.5" thickTop="1" x14ac:dyDescent="0.25">
      <c r="A89" s="46"/>
      <c r="B89" s="55" t="s">
        <v>37</v>
      </c>
      <c r="C89" s="48"/>
      <c r="D89" s="49"/>
      <c r="E89" s="56"/>
      <c r="F89" s="57"/>
      <c r="G89" s="56"/>
      <c r="H89" s="56"/>
      <c r="I89" s="51"/>
      <c r="J89" s="58"/>
      <c r="K89" s="59"/>
      <c r="L89" s="59"/>
      <c r="M89" s="60"/>
    </row>
    <row r="90" spans="1:13" x14ac:dyDescent="0.25">
      <c r="A90" s="46"/>
      <c r="B90" s="47" t="s">
        <v>38</v>
      </c>
      <c r="C90" s="48"/>
      <c r="D90" s="49"/>
      <c r="E90" s="56"/>
      <c r="F90" s="57"/>
      <c r="G90" s="56"/>
      <c r="H90" s="56"/>
      <c r="I90" s="51"/>
      <c r="J90" s="61" t="s">
        <v>39</v>
      </c>
      <c r="K90" s="62"/>
      <c r="L90" s="63"/>
      <c r="M90" s="64">
        <f>SUM(K10:K86)</f>
        <v>39.095999999999975</v>
      </c>
    </row>
    <row r="91" spans="1:13" x14ac:dyDescent="0.25">
      <c r="A91" s="46"/>
      <c r="B91" s="48"/>
      <c r="C91" s="48"/>
      <c r="D91" s="49"/>
      <c r="E91" s="56"/>
      <c r="F91" s="57"/>
      <c r="G91" s="56"/>
      <c r="H91" s="56"/>
      <c r="I91" s="51"/>
      <c r="J91" s="61" t="s">
        <v>40</v>
      </c>
      <c r="K91" s="62"/>
      <c r="L91" s="63"/>
      <c r="M91" s="64">
        <f>SUM(L10:L86)</f>
        <v>39.095999999999975</v>
      </c>
    </row>
    <row r="92" spans="1:13" x14ac:dyDescent="0.25">
      <c r="A92" s="46"/>
      <c r="B92" s="48"/>
      <c r="C92" s="48"/>
      <c r="D92" s="49"/>
      <c r="E92" s="48"/>
      <c r="F92" s="50"/>
      <c r="G92" s="48"/>
      <c r="H92" s="48"/>
      <c r="I92" s="51"/>
      <c r="J92" s="61" t="s">
        <v>41</v>
      </c>
      <c r="K92" s="62"/>
      <c r="L92" s="63"/>
      <c r="M92" s="64">
        <f>SUM(M10:M86)</f>
        <v>105.19999999999997</v>
      </c>
    </row>
    <row r="93" spans="1:13" ht="16.5" thickBot="1" x14ac:dyDescent="0.3">
      <c r="A93" s="65"/>
      <c r="B93" s="66"/>
      <c r="C93" s="66"/>
      <c r="D93" s="67"/>
      <c r="E93" s="66"/>
      <c r="F93" s="68"/>
      <c r="G93" s="66"/>
      <c r="H93" s="66"/>
      <c r="I93" s="69"/>
      <c r="J93" s="70" t="s">
        <v>42</v>
      </c>
      <c r="K93" s="71"/>
      <c r="L93" s="71"/>
      <c r="M93" s="72">
        <f>SUM(I10:I86)</f>
        <v>86</v>
      </c>
    </row>
    <row r="94" spans="1:13" ht="16.5" thickTop="1" x14ac:dyDescent="0.25">
      <c r="A94" s="73"/>
      <c r="B94" s="74" t="s">
        <v>1584</v>
      </c>
      <c r="C94" s="75"/>
      <c r="D94" s="75"/>
      <c r="E94" s="75"/>
      <c r="F94" s="76"/>
      <c r="G94" s="75"/>
      <c r="H94" s="75"/>
      <c r="I94" s="75"/>
      <c r="J94" s="75"/>
      <c r="K94" s="76"/>
      <c r="L94" s="76"/>
      <c r="M94" s="77"/>
    </row>
  </sheetData>
  <printOptions gridLinesSet="0"/>
  <pageMargins left="0.75" right="0.25" top="0.75" bottom="0.55000000000000004" header="0.5" footer="0.5"/>
  <pageSetup scale="46" orientation="portrait" horizontalDpi="300" verticalDpi="300" r:id="rId1"/>
  <headerFooter alignWithMargins="0">
    <oddHeader>&amp;L&amp;D</oddHeader>
    <oddFooter>&amp;LREGISS26.XLS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92"/>
  <sheetViews>
    <sheetView showGridLines="0" zoomScale="80" zoomScaleNormal="8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52.42578125" style="11" customWidth="1"/>
    <col min="11" max="12" width="10" style="11" customWidth="1"/>
    <col min="13" max="13" width="13.85546875" style="11" customWidth="1"/>
    <col min="14" max="14" width="2.28515625" style="11" customWidth="1"/>
    <col min="15" max="16384" width="12.5703125" style="11"/>
  </cols>
  <sheetData>
    <row r="1" spans="1:14" x14ac:dyDescent="0.25">
      <c r="L1" s="12" t="s">
        <v>15</v>
      </c>
    </row>
    <row r="3" spans="1:14" ht="30.75" x14ac:dyDescent="0.45">
      <c r="A3" s="13" t="s">
        <v>0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</row>
    <row r="4" spans="1:14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</row>
    <row r="5" spans="1:14" ht="30.75" x14ac:dyDescent="0.45">
      <c r="A5" s="13" t="s">
        <v>16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</row>
    <row r="6" spans="1:14" x14ac:dyDescent="0.25">
      <c r="L6" s="12" t="s">
        <v>3</v>
      </c>
    </row>
    <row r="8" spans="1:14" x14ac:dyDescent="0.25">
      <c r="A8" s="15" t="s">
        <v>17</v>
      </c>
      <c r="B8" s="16"/>
      <c r="C8" s="17" t="s">
        <v>18</v>
      </c>
      <c r="D8" s="18"/>
      <c r="E8" s="19"/>
      <c r="F8" s="20" t="s">
        <v>19</v>
      </c>
      <c r="G8" s="20" t="s">
        <v>20</v>
      </c>
      <c r="H8" s="20" t="s">
        <v>21</v>
      </c>
      <c r="I8" s="20" t="s">
        <v>22</v>
      </c>
      <c r="J8" s="20" t="s">
        <v>23</v>
      </c>
      <c r="K8" s="20" t="s">
        <v>5</v>
      </c>
      <c r="L8" s="20" t="s">
        <v>24</v>
      </c>
      <c r="M8" s="20" t="s">
        <v>25</v>
      </c>
    </row>
    <row r="9" spans="1:14" ht="16.5" thickBot="1" x14ac:dyDescent="0.3">
      <c r="A9" s="21"/>
      <c r="B9" s="22"/>
      <c r="C9" s="23" t="s">
        <v>26</v>
      </c>
      <c r="D9" s="23" t="s">
        <v>27</v>
      </c>
      <c r="E9" s="24" t="s">
        <v>28</v>
      </c>
      <c r="F9" s="22"/>
      <c r="G9" s="22"/>
      <c r="H9" s="24" t="s">
        <v>29</v>
      </c>
      <c r="I9" s="25" t="s">
        <v>30</v>
      </c>
      <c r="J9" s="22"/>
      <c r="K9" s="24" t="s">
        <v>10</v>
      </c>
      <c r="L9" s="24" t="s">
        <v>11</v>
      </c>
      <c r="M9" s="24" t="s">
        <v>10</v>
      </c>
    </row>
    <row r="10" spans="1:14" ht="16.5" thickTop="1" x14ac:dyDescent="0.25">
      <c r="A10" s="26">
        <v>1</v>
      </c>
      <c r="B10" s="27" t="s">
        <v>30</v>
      </c>
      <c r="C10" s="27"/>
      <c r="D10" s="83" t="s">
        <v>1056</v>
      </c>
      <c r="E10" s="29" t="s">
        <v>69</v>
      </c>
      <c r="F10" s="30">
        <v>0.22</v>
      </c>
      <c r="G10" s="27" t="s">
        <v>1057</v>
      </c>
      <c r="H10" s="34">
        <v>1987</v>
      </c>
      <c r="I10" s="31">
        <v>4</v>
      </c>
      <c r="J10" s="29"/>
      <c r="K10" s="32">
        <f t="shared" ref="K10:K73" si="0">IF(F10*I10&gt;0,F10*I10," ")</f>
        <v>0.88</v>
      </c>
      <c r="L10" s="33">
        <f t="shared" ref="L10:L73" si="1">K10</f>
        <v>0.88</v>
      </c>
      <c r="M10" s="33">
        <v>1.9</v>
      </c>
    </row>
    <row r="11" spans="1:14" x14ac:dyDescent="0.25">
      <c r="A11" s="26">
        <f t="shared" ref="A11:A74" si="2">A10+1</f>
        <v>2</v>
      </c>
      <c r="B11" s="29"/>
      <c r="C11" s="27"/>
      <c r="D11" s="28">
        <v>2360</v>
      </c>
      <c r="E11" s="29"/>
      <c r="F11" s="30">
        <v>0.22</v>
      </c>
      <c r="G11" s="27" t="s">
        <v>1058</v>
      </c>
      <c r="H11" s="34">
        <v>1987</v>
      </c>
      <c r="I11" s="35">
        <v>1</v>
      </c>
      <c r="J11" s="29"/>
      <c r="K11" s="32">
        <f t="shared" si="0"/>
        <v>0.22</v>
      </c>
      <c r="L11" s="33">
        <f t="shared" si="1"/>
        <v>0.22</v>
      </c>
      <c r="M11" s="32">
        <v>0.55000000000000004</v>
      </c>
    </row>
    <row r="12" spans="1:14" x14ac:dyDescent="0.25">
      <c r="A12" s="26">
        <f t="shared" si="2"/>
        <v>3</v>
      </c>
      <c r="B12" s="29"/>
      <c r="C12" s="27"/>
      <c r="D12" s="28">
        <f t="shared" ref="D12:D23" si="3">D11+1</f>
        <v>2361</v>
      </c>
      <c r="E12" s="29"/>
      <c r="F12" s="30">
        <v>0.22</v>
      </c>
      <c r="G12" s="27" t="s">
        <v>1059</v>
      </c>
      <c r="H12" s="34">
        <v>1987</v>
      </c>
      <c r="I12" s="35">
        <v>1</v>
      </c>
      <c r="J12" s="29"/>
      <c r="K12" s="32">
        <f t="shared" si="0"/>
        <v>0.22</v>
      </c>
      <c r="L12" s="33">
        <f t="shared" si="1"/>
        <v>0.22</v>
      </c>
      <c r="M12" s="32">
        <v>1</v>
      </c>
    </row>
    <row r="13" spans="1:14" x14ac:dyDescent="0.25">
      <c r="A13" s="26">
        <f t="shared" si="2"/>
        <v>4</v>
      </c>
      <c r="B13" s="29"/>
      <c r="C13" s="27"/>
      <c r="D13" s="28">
        <v>2367</v>
      </c>
      <c r="E13" s="29"/>
      <c r="F13" s="30">
        <v>0.22</v>
      </c>
      <c r="G13" s="27" t="s">
        <v>532</v>
      </c>
      <c r="H13" s="34">
        <v>1987</v>
      </c>
      <c r="I13" s="35">
        <v>1</v>
      </c>
      <c r="J13" s="29"/>
      <c r="K13" s="32">
        <f t="shared" si="0"/>
        <v>0.22</v>
      </c>
      <c r="L13" s="33">
        <f t="shared" si="1"/>
        <v>0.22</v>
      </c>
      <c r="M13" s="32">
        <v>0.45</v>
      </c>
    </row>
    <row r="14" spans="1:14" x14ac:dyDescent="0.25">
      <c r="A14" s="26">
        <f t="shared" si="2"/>
        <v>5</v>
      </c>
      <c r="B14" s="29"/>
      <c r="C14" s="27"/>
      <c r="D14" s="28">
        <f t="shared" si="3"/>
        <v>2368</v>
      </c>
      <c r="E14" s="29"/>
      <c r="F14" s="30">
        <v>0.22</v>
      </c>
      <c r="G14" s="27" t="s">
        <v>532</v>
      </c>
      <c r="H14" s="34">
        <v>1987</v>
      </c>
      <c r="I14" s="35">
        <v>1</v>
      </c>
      <c r="J14" s="29"/>
      <c r="K14" s="32">
        <f t="shared" si="0"/>
        <v>0.22</v>
      </c>
      <c r="L14" s="33">
        <f t="shared" si="1"/>
        <v>0.22</v>
      </c>
      <c r="M14" s="32">
        <v>0.45</v>
      </c>
    </row>
    <row r="15" spans="1:14" x14ac:dyDescent="0.25">
      <c r="A15" s="26">
        <f t="shared" si="2"/>
        <v>6</v>
      </c>
      <c r="B15" s="29"/>
      <c r="C15" s="27"/>
      <c r="D15" s="28">
        <f t="shared" si="3"/>
        <v>2369</v>
      </c>
      <c r="E15" s="29"/>
      <c r="F15" s="30">
        <v>0.22</v>
      </c>
      <c r="G15" s="27" t="s">
        <v>1060</v>
      </c>
      <c r="H15" s="34">
        <v>1987</v>
      </c>
      <c r="I15" s="35">
        <v>1</v>
      </c>
      <c r="J15" s="29"/>
      <c r="K15" s="32">
        <f t="shared" si="0"/>
        <v>0.22</v>
      </c>
      <c r="L15" s="33">
        <f t="shared" si="1"/>
        <v>0.22</v>
      </c>
      <c r="M15" s="32">
        <v>0.5</v>
      </c>
    </row>
    <row r="16" spans="1:14" x14ac:dyDescent="0.25">
      <c r="A16" s="26">
        <f t="shared" si="2"/>
        <v>7</v>
      </c>
      <c r="B16" s="29"/>
      <c r="C16" s="27"/>
      <c r="D16" s="28">
        <f t="shared" si="3"/>
        <v>2370</v>
      </c>
      <c r="E16" s="29"/>
      <c r="F16" s="30">
        <v>0.22</v>
      </c>
      <c r="G16" s="27" t="s">
        <v>1061</v>
      </c>
      <c r="H16" s="34">
        <v>1988</v>
      </c>
      <c r="I16" s="35">
        <v>1</v>
      </c>
      <c r="J16" s="29"/>
      <c r="K16" s="32">
        <f t="shared" si="0"/>
        <v>0.22</v>
      </c>
      <c r="L16" s="33">
        <f t="shared" si="1"/>
        <v>0.22</v>
      </c>
      <c r="M16" s="32">
        <v>0.45</v>
      </c>
    </row>
    <row r="17" spans="1:13" x14ac:dyDescent="0.25">
      <c r="A17" s="26">
        <f t="shared" si="2"/>
        <v>8</v>
      </c>
      <c r="B17" s="29"/>
      <c r="C17" s="27"/>
      <c r="D17" s="28">
        <f t="shared" si="3"/>
        <v>2371</v>
      </c>
      <c r="E17" s="29"/>
      <c r="F17" s="30">
        <v>0.22</v>
      </c>
      <c r="G17" s="80" t="s">
        <v>1062</v>
      </c>
      <c r="H17" s="34">
        <v>1988</v>
      </c>
      <c r="I17" s="35">
        <v>1</v>
      </c>
      <c r="J17" s="29"/>
      <c r="K17" s="32">
        <f t="shared" si="0"/>
        <v>0.22</v>
      </c>
      <c r="L17" s="33">
        <f t="shared" si="1"/>
        <v>0.22</v>
      </c>
      <c r="M17" s="32">
        <v>0.5</v>
      </c>
    </row>
    <row r="18" spans="1:13" x14ac:dyDescent="0.25">
      <c r="A18" s="26">
        <f t="shared" si="2"/>
        <v>9</v>
      </c>
      <c r="B18" s="29"/>
      <c r="C18" s="27"/>
      <c r="D18" s="83" t="s">
        <v>1063</v>
      </c>
      <c r="E18" s="29" t="s">
        <v>69</v>
      </c>
      <c r="F18" s="30">
        <v>0.22</v>
      </c>
      <c r="G18" s="27" t="s">
        <v>1064</v>
      </c>
      <c r="H18" s="34">
        <v>1988</v>
      </c>
      <c r="I18" s="35">
        <v>4</v>
      </c>
      <c r="J18" s="29"/>
      <c r="K18" s="32">
        <f t="shared" si="0"/>
        <v>0.88</v>
      </c>
      <c r="L18" s="33">
        <f t="shared" si="1"/>
        <v>0.88</v>
      </c>
      <c r="M18" s="32">
        <v>2.8</v>
      </c>
    </row>
    <row r="19" spans="1:13" x14ac:dyDescent="0.25">
      <c r="A19" s="26">
        <f t="shared" si="2"/>
        <v>10</v>
      </c>
      <c r="B19" s="29"/>
      <c r="C19" s="27"/>
      <c r="D19" s="28">
        <v>2376</v>
      </c>
      <c r="E19" s="29"/>
      <c r="F19" s="30">
        <v>0.22</v>
      </c>
      <c r="G19" s="27" t="s">
        <v>1065</v>
      </c>
      <c r="H19" s="34">
        <v>1988</v>
      </c>
      <c r="I19" s="35">
        <v>1</v>
      </c>
      <c r="J19" s="29"/>
      <c r="K19" s="32">
        <f t="shared" si="0"/>
        <v>0.22</v>
      </c>
      <c r="L19" s="33">
        <f t="shared" si="1"/>
        <v>0.22</v>
      </c>
      <c r="M19" s="32">
        <v>0.5</v>
      </c>
    </row>
    <row r="20" spans="1:13" x14ac:dyDescent="0.25">
      <c r="A20" s="26">
        <f t="shared" si="2"/>
        <v>11</v>
      </c>
      <c r="B20" s="29"/>
      <c r="C20" s="27"/>
      <c r="D20" s="28">
        <f t="shared" si="3"/>
        <v>2377</v>
      </c>
      <c r="E20" s="29"/>
      <c r="F20" s="30">
        <v>0.25</v>
      </c>
      <c r="G20" s="27" t="s">
        <v>1066</v>
      </c>
      <c r="H20" s="34">
        <v>1988</v>
      </c>
      <c r="I20" s="35">
        <v>1</v>
      </c>
      <c r="J20" s="29"/>
      <c r="K20" s="32">
        <f t="shared" si="0"/>
        <v>0.25</v>
      </c>
      <c r="L20" s="33">
        <f t="shared" si="1"/>
        <v>0.25</v>
      </c>
      <c r="M20" s="32">
        <v>0.6</v>
      </c>
    </row>
    <row r="21" spans="1:13" x14ac:dyDescent="0.25">
      <c r="A21" s="26">
        <f t="shared" si="2"/>
        <v>12</v>
      </c>
      <c r="B21" s="29"/>
      <c r="C21" s="27"/>
      <c r="D21" s="28">
        <f t="shared" si="3"/>
        <v>2378</v>
      </c>
      <c r="E21" s="29"/>
      <c r="F21" s="30">
        <v>0.25</v>
      </c>
      <c r="G21" s="27" t="s">
        <v>714</v>
      </c>
      <c r="H21" s="34">
        <v>1988</v>
      </c>
      <c r="I21" s="35">
        <v>1</v>
      </c>
      <c r="J21" s="29"/>
      <c r="K21" s="32">
        <f t="shared" si="0"/>
        <v>0.25</v>
      </c>
      <c r="L21" s="33">
        <f t="shared" si="1"/>
        <v>0.25</v>
      </c>
      <c r="M21" s="32">
        <v>0.5</v>
      </c>
    </row>
    <row r="22" spans="1:13" x14ac:dyDescent="0.25">
      <c r="A22" s="26">
        <f t="shared" si="2"/>
        <v>13</v>
      </c>
      <c r="B22" s="29"/>
      <c r="C22" s="27"/>
      <c r="D22" s="28">
        <f t="shared" si="3"/>
        <v>2379</v>
      </c>
      <c r="E22" s="29"/>
      <c r="F22" s="30">
        <v>0.45</v>
      </c>
      <c r="G22" s="27" t="s">
        <v>714</v>
      </c>
      <c r="H22" s="34">
        <v>1988</v>
      </c>
      <c r="I22" s="35">
        <v>1</v>
      </c>
      <c r="J22" s="29"/>
      <c r="K22" s="32">
        <f t="shared" si="0"/>
        <v>0.45</v>
      </c>
      <c r="L22" s="33">
        <f t="shared" si="1"/>
        <v>0.45</v>
      </c>
      <c r="M22" s="32">
        <v>0.85</v>
      </c>
    </row>
    <row r="23" spans="1:13" x14ac:dyDescent="0.25">
      <c r="A23" s="26">
        <f t="shared" si="2"/>
        <v>14</v>
      </c>
      <c r="B23" s="29"/>
      <c r="C23" s="27"/>
      <c r="D23" s="28">
        <f t="shared" si="3"/>
        <v>2380</v>
      </c>
      <c r="E23" s="29"/>
      <c r="F23" s="30">
        <v>0.25</v>
      </c>
      <c r="G23" s="27" t="s">
        <v>1067</v>
      </c>
      <c r="H23" s="34">
        <v>1988</v>
      </c>
      <c r="I23" s="35">
        <v>1</v>
      </c>
      <c r="J23" s="29"/>
      <c r="K23" s="32">
        <f t="shared" si="0"/>
        <v>0.25</v>
      </c>
      <c r="L23" s="33">
        <f t="shared" si="1"/>
        <v>0.25</v>
      </c>
      <c r="M23" s="32">
        <v>0.5</v>
      </c>
    </row>
    <row r="24" spans="1:13" x14ac:dyDescent="0.25">
      <c r="A24" s="26">
        <f t="shared" si="2"/>
        <v>15</v>
      </c>
      <c r="B24" s="29"/>
      <c r="C24" s="27"/>
      <c r="D24" s="83" t="s">
        <v>1068</v>
      </c>
      <c r="E24" s="29" t="s">
        <v>69</v>
      </c>
      <c r="F24" s="30">
        <v>0.25</v>
      </c>
      <c r="G24" s="27" t="s">
        <v>1069</v>
      </c>
      <c r="H24" s="34">
        <v>1988</v>
      </c>
      <c r="I24" s="35">
        <v>4</v>
      </c>
      <c r="J24" s="29"/>
      <c r="K24" s="32">
        <f t="shared" si="0"/>
        <v>1</v>
      </c>
      <c r="L24" s="33">
        <f t="shared" si="1"/>
        <v>1</v>
      </c>
      <c r="M24" s="32">
        <v>2.75</v>
      </c>
    </row>
    <row r="25" spans="1:13" x14ac:dyDescent="0.25">
      <c r="A25" s="26">
        <f t="shared" si="2"/>
        <v>16</v>
      </c>
      <c r="B25" s="29"/>
      <c r="C25" s="27"/>
      <c r="D25" s="83" t="s">
        <v>1070</v>
      </c>
      <c r="E25" s="29" t="s">
        <v>69</v>
      </c>
      <c r="F25" s="30">
        <v>0.25</v>
      </c>
      <c r="G25" s="27" t="s">
        <v>1071</v>
      </c>
      <c r="H25" s="34">
        <v>1988</v>
      </c>
      <c r="I25" s="35">
        <v>4</v>
      </c>
      <c r="J25" s="29"/>
      <c r="K25" s="32">
        <f t="shared" si="0"/>
        <v>1</v>
      </c>
      <c r="L25" s="33">
        <f t="shared" si="1"/>
        <v>1</v>
      </c>
      <c r="M25" s="32">
        <v>3</v>
      </c>
    </row>
    <row r="26" spans="1:13" x14ac:dyDescent="0.25">
      <c r="A26" s="26">
        <f t="shared" si="2"/>
        <v>17</v>
      </c>
      <c r="B26" s="29"/>
      <c r="C26" s="27"/>
      <c r="D26" s="28">
        <v>2394</v>
      </c>
      <c r="E26" s="29"/>
      <c r="F26" s="30">
        <v>8.75</v>
      </c>
      <c r="G26" s="27" t="s">
        <v>893</v>
      </c>
      <c r="H26" s="34">
        <v>1988</v>
      </c>
      <c r="I26" s="35">
        <v>1</v>
      </c>
      <c r="J26" s="29"/>
      <c r="K26" s="32">
        <f t="shared" si="0"/>
        <v>8.75</v>
      </c>
      <c r="L26" s="33">
        <f t="shared" si="1"/>
        <v>8.75</v>
      </c>
      <c r="M26" s="32">
        <v>13.5</v>
      </c>
    </row>
    <row r="27" spans="1:13" x14ac:dyDescent="0.25">
      <c r="A27" s="26">
        <f t="shared" si="2"/>
        <v>18</v>
      </c>
      <c r="B27" s="29"/>
      <c r="C27" s="27"/>
      <c r="D27" s="28">
        <v>2399</v>
      </c>
      <c r="E27" s="29"/>
      <c r="F27" s="30">
        <v>0.25</v>
      </c>
      <c r="G27" s="27" t="s">
        <v>532</v>
      </c>
      <c r="H27" s="34">
        <v>1988</v>
      </c>
      <c r="I27" s="35">
        <v>1</v>
      </c>
      <c r="J27" s="29"/>
      <c r="K27" s="32">
        <f t="shared" si="0"/>
        <v>0.25</v>
      </c>
      <c r="L27" s="33">
        <f t="shared" si="1"/>
        <v>0.25</v>
      </c>
      <c r="M27" s="32">
        <v>0.5</v>
      </c>
    </row>
    <row r="28" spans="1:13" x14ac:dyDescent="0.25">
      <c r="A28" s="26">
        <f t="shared" si="2"/>
        <v>19</v>
      </c>
      <c r="B28" s="29"/>
      <c r="C28" s="27"/>
      <c r="D28" s="28">
        <f t="shared" ref="D28:D43" si="4">D27+1</f>
        <v>2400</v>
      </c>
      <c r="E28" s="29"/>
      <c r="F28" s="30">
        <v>0.25</v>
      </c>
      <c r="G28" s="27" t="s">
        <v>532</v>
      </c>
      <c r="H28" s="34">
        <v>1988</v>
      </c>
      <c r="I28" s="35">
        <v>1</v>
      </c>
      <c r="J28" s="29"/>
      <c r="K28" s="32">
        <f t="shared" si="0"/>
        <v>0.25</v>
      </c>
      <c r="L28" s="33">
        <f t="shared" si="1"/>
        <v>0.25</v>
      </c>
      <c r="M28" s="32">
        <v>0.5</v>
      </c>
    </row>
    <row r="29" spans="1:13" x14ac:dyDescent="0.25">
      <c r="A29" s="26">
        <f t="shared" si="2"/>
        <v>20</v>
      </c>
      <c r="B29" s="29"/>
      <c r="C29" s="27"/>
      <c r="D29" s="28">
        <f t="shared" si="4"/>
        <v>2401</v>
      </c>
      <c r="E29" s="29"/>
      <c r="F29" s="30">
        <v>0.25</v>
      </c>
      <c r="G29" s="27" t="s">
        <v>1072</v>
      </c>
      <c r="H29" s="34">
        <v>1989</v>
      </c>
      <c r="I29" s="35">
        <v>1</v>
      </c>
      <c r="J29" s="29"/>
      <c r="K29" s="32">
        <f t="shared" si="0"/>
        <v>0.25</v>
      </c>
      <c r="L29" s="33">
        <f t="shared" si="1"/>
        <v>0.25</v>
      </c>
      <c r="M29" s="32">
        <v>0.55000000000000004</v>
      </c>
    </row>
    <row r="30" spans="1:13" x14ac:dyDescent="0.25">
      <c r="A30" s="26">
        <f t="shared" si="2"/>
        <v>21</v>
      </c>
      <c r="B30" s="29"/>
      <c r="C30" s="27"/>
      <c r="D30" s="28">
        <f t="shared" si="4"/>
        <v>2402</v>
      </c>
      <c r="E30" s="29"/>
      <c r="F30" s="30">
        <v>0.25</v>
      </c>
      <c r="G30" s="27" t="s">
        <v>1073</v>
      </c>
      <c r="H30" s="34">
        <v>1989</v>
      </c>
      <c r="I30" s="35">
        <v>1</v>
      </c>
      <c r="J30" s="29"/>
      <c r="K30" s="32">
        <f t="shared" si="0"/>
        <v>0.25</v>
      </c>
      <c r="L30" s="33">
        <f t="shared" si="1"/>
        <v>0.25</v>
      </c>
      <c r="M30" s="32">
        <v>0.5</v>
      </c>
    </row>
    <row r="31" spans="1:13" x14ac:dyDescent="0.25">
      <c r="A31" s="26">
        <f t="shared" si="2"/>
        <v>22</v>
      </c>
      <c r="B31" s="29"/>
      <c r="C31" s="27"/>
      <c r="D31" s="28">
        <f t="shared" si="4"/>
        <v>2403</v>
      </c>
      <c r="E31" s="29"/>
      <c r="F31" s="30">
        <v>0.25</v>
      </c>
      <c r="G31" s="27" t="s">
        <v>1074</v>
      </c>
      <c r="H31" s="34">
        <v>1989</v>
      </c>
      <c r="I31" s="35">
        <v>1</v>
      </c>
      <c r="J31" s="29"/>
      <c r="K31" s="32">
        <f t="shared" si="0"/>
        <v>0.25</v>
      </c>
      <c r="L31" s="33">
        <f t="shared" si="1"/>
        <v>0.25</v>
      </c>
      <c r="M31" s="32">
        <v>0.5</v>
      </c>
    </row>
    <row r="32" spans="1:13" x14ac:dyDescent="0.25">
      <c r="A32" s="26">
        <f t="shared" si="2"/>
        <v>23</v>
      </c>
      <c r="B32" s="29"/>
      <c r="C32" s="27"/>
      <c r="D32" s="28">
        <f t="shared" si="4"/>
        <v>2404</v>
      </c>
      <c r="E32" s="29"/>
      <c r="F32" s="30">
        <v>0.25</v>
      </c>
      <c r="G32" s="27" t="s">
        <v>1075</v>
      </c>
      <c r="H32" s="34">
        <v>1989</v>
      </c>
      <c r="I32" s="35">
        <v>1</v>
      </c>
      <c r="J32" s="29"/>
      <c r="K32" s="32">
        <f t="shared" si="0"/>
        <v>0.25</v>
      </c>
      <c r="L32" s="33">
        <f t="shared" si="1"/>
        <v>0.25</v>
      </c>
      <c r="M32" s="32">
        <v>0.5</v>
      </c>
    </row>
    <row r="33" spans="1:13" x14ac:dyDescent="0.25">
      <c r="A33" s="26">
        <f t="shared" si="2"/>
        <v>24</v>
      </c>
      <c r="B33" s="29"/>
      <c r="C33" s="27"/>
      <c r="D33" s="28">
        <v>2410</v>
      </c>
      <c r="E33" s="29"/>
      <c r="F33" s="30">
        <v>0.25</v>
      </c>
      <c r="G33" s="27" t="s">
        <v>1076</v>
      </c>
      <c r="H33" s="34">
        <v>1989</v>
      </c>
      <c r="I33" s="35">
        <v>1</v>
      </c>
      <c r="J33" s="29"/>
      <c r="K33" s="32">
        <f t="shared" si="0"/>
        <v>0.25</v>
      </c>
      <c r="L33" s="33">
        <f t="shared" si="1"/>
        <v>0.25</v>
      </c>
      <c r="M33" s="32">
        <v>0.5</v>
      </c>
    </row>
    <row r="34" spans="1:13" x14ac:dyDescent="0.25">
      <c r="A34" s="26">
        <f t="shared" si="2"/>
        <v>25</v>
      </c>
      <c r="B34" s="29"/>
      <c r="C34" s="27"/>
      <c r="D34" s="28">
        <f t="shared" si="4"/>
        <v>2411</v>
      </c>
      <c r="E34" s="29"/>
      <c r="F34" s="30">
        <v>0.25</v>
      </c>
      <c r="G34" s="27" t="s">
        <v>1077</v>
      </c>
      <c r="H34" s="34">
        <v>1989</v>
      </c>
      <c r="I34" s="35">
        <v>1</v>
      </c>
      <c r="J34" s="29"/>
      <c r="K34" s="32">
        <f t="shared" si="0"/>
        <v>0.25</v>
      </c>
      <c r="L34" s="33">
        <f t="shared" si="1"/>
        <v>0.25</v>
      </c>
      <c r="M34" s="32">
        <v>0.5</v>
      </c>
    </row>
    <row r="35" spans="1:13" x14ac:dyDescent="0.25">
      <c r="A35" s="26">
        <f t="shared" si="2"/>
        <v>26</v>
      </c>
      <c r="B35" s="29"/>
      <c r="C35" s="27"/>
      <c r="D35" s="28">
        <f t="shared" si="4"/>
        <v>2412</v>
      </c>
      <c r="E35" s="29"/>
      <c r="F35" s="30">
        <v>0.25</v>
      </c>
      <c r="G35" s="27" t="s">
        <v>1078</v>
      </c>
      <c r="H35" s="34">
        <v>1989</v>
      </c>
      <c r="I35" s="35">
        <v>1</v>
      </c>
      <c r="J35" s="29"/>
      <c r="K35" s="32">
        <f t="shared" si="0"/>
        <v>0.25</v>
      </c>
      <c r="L35" s="33">
        <f t="shared" si="1"/>
        <v>0.25</v>
      </c>
      <c r="M35" s="32">
        <v>0.5</v>
      </c>
    </row>
    <row r="36" spans="1:13" x14ac:dyDescent="0.25">
      <c r="A36" s="26">
        <f t="shared" si="2"/>
        <v>27</v>
      </c>
      <c r="B36" s="29"/>
      <c r="C36" s="27"/>
      <c r="D36" s="28">
        <f t="shared" si="4"/>
        <v>2413</v>
      </c>
      <c r="E36" s="29"/>
      <c r="F36" s="30">
        <v>0.25</v>
      </c>
      <c r="G36" s="27" t="s">
        <v>1078</v>
      </c>
      <c r="H36" s="34">
        <v>1989</v>
      </c>
      <c r="I36" s="35">
        <v>1</v>
      </c>
      <c r="J36" s="29"/>
      <c r="K36" s="32">
        <f t="shared" si="0"/>
        <v>0.25</v>
      </c>
      <c r="L36" s="33">
        <f t="shared" si="1"/>
        <v>0.25</v>
      </c>
      <c r="M36" s="32">
        <v>0.5</v>
      </c>
    </row>
    <row r="37" spans="1:13" x14ac:dyDescent="0.25">
      <c r="A37" s="26">
        <f t="shared" si="2"/>
        <v>28</v>
      </c>
      <c r="B37" s="29"/>
      <c r="C37" s="27"/>
      <c r="D37" s="28">
        <f t="shared" si="4"/>
        <v>2414</v>
      </c>
      <c r="E37" s="29"/>
      <c r="F37" s="30">
        <v>0.25</v>
      </c>
      <c r="G37" s="27" t="s">
        <v>1078</v>
      </c>
      <c r="H37" s="34">
        <v>1989</v>
      </c>
      <c r="I37" s="35">
        <v>1</v>
      </c>
      <c r="J37" s="29"/>
      <c r="K37" s="32">
        <f t="shared" si="0"/>
        <v>0.25</v>
      </c>
      <c r="L37" s="33">
        <f t="shared" si="1"/>
        <v>0.25</v>
      </c>
      <c r="M37" s="32">
        <v>0.5</v>
      </c>
    </row>
    <row r="38" spans="1:13" x14ac:dyDescent="0.25">
      <c r="A38" s="26">
        <f t="shared" si="2"/>
        <v>29</v>
      </c>
      <c r="B38" s="29"/>
      <c r="C38" s="27"/>
      <c r="D38" s="28">
        <f t="shared" si="4"/>
        <v>2415</v>
      </c>
      <c r="E38" s="29"/>
      <c r="F38" s="30">
        <v>0.25</v>
      </c>
      <c r="G38" s="27" t="s">
        <v>1078</v>
      </c>
      <c r="H38" s="34">
        <v>1990</v>
      </c>
      <c r="I38" s="35">
        <v>1</v>
      </c>
      <c r="J38" s="29"/>
      <c r="K38" s="32">
        <f t="shared" si="0"/>
        <v>0.25</v>
      </c>
      <c r="L38" s="33">
        <f t="shared" si="1"/>
        <v>0.25</v>
      </c>
      <c r="M38" s="32">
        <v>0.5</v>
      </c>
    </row>
    <row r="39" spans="1:13" x14ac:dyDescent="0.25">
      <c r="A39" s="26">
        <f t="shared" si="2"/>
        <v>30</v>
      </c>
      <c r="B39" s="29"/>
      <c r="C39" s="27"/>
      <c r="D39" s="28">
        <f t="shared" si="4"/>
        <v>2416</v>
      </c>
      <c r="E39" s="29"/>
      <c r="F39" s="30">
        <v>0.25</v>
      </c>
      <c r="G39" s="27" t="s">
        <v>1079</v>
      </c>
      <c r="H39" s="34">
        <v>1989</v>
      </c>
      <c r="I39" s="35">
        <v>1</v>
      </c>
      <c r="J39" s="29"/>
      <c r="K39" s="32">
        <f t="shared" si="0"/>
        <v>0.25</v>
      </c>
      <c r="L39" s="33">
        <f t="shared" si="1"/>
        <v>0.25</v>
      </c>
      <c r="M39" s="32">
        <v>0.6</v>
      </c>
    </row>
    <row r="40" spans="1:13" x14ac:dyDescent="0.25">
      <c r="A40" s="26">
        <f t="shared" si="2"/>
        <v>31</v>
      </c>
      <c r="B40" s="29"/>
      <c r="C40" s="27"/>
      <c r="D40" s="28">
        <f t="shared" si="4"/>
        <v>2417</v>
      </c>
      <c r="E40" s="29"/>
      <c r="F40" s="30">
        <v>0.25</v>
      </c>
      <c r="G40" s="27" t="s">
        <v>1080</v>
      </c>
      <c r="H40" s="34">
        <v>1989</v>
      </c>
      <c r="I40" s="35">
        <v>1</v>
      </c>
      <c r="J40" s="29"/>
      <c r="K40" s="32">
        <f t="shared" si="0"/>
        <v>0.25</v>
      </c>
      <c r="L40" s="33">
        <f t="shared" si="1"/>
        <v>0.25</v>
      </c>
      <c r="M40" s="32">
        <v>0.6</v>
      </c>
    </row>
    <row r="41" spans="1:13" x14ac:dyDescent="0.25">
      <c r="A41" s="26">
        <f t="shared" si="2"/>
        <v>32</v>
      </c>
      <c r="B41" s="29"/>
      <c r="C41" s="27"/>
      <c r="D41" s="28">
        <f t="shared" si="4"/>
        <v>2418</v>
      </c>
      <c r="E41" s="29"/>
      <c r="F41" s="30">
        <v>0.25</v>
      </c>
      <c r="G41" s="27" t="s">
        <v>1081</v>
      </c>
      <c r="H41" s="34">
        <v>1989</v>
      </c>
      <c r="I41" s="35">
        <v>1</v>
      </c>
      <c r="J41" s="29"/>
      <c r="K41" s="32">
        <f t="shared" si="0"/>
        <v>0.25</v>
      </c>
      <c r="L41" s="33">
        <f t="shared" si="1"/>
        <v>0.25</v>
      </c>
      <c r="M41" s="32">
        <v>0.5</v>
      </c>
    </row>
    <row r="42" spans="1:13" x14ac:dyDescent="0.25">
      <c r="A42" s="26">
        <f t="shared" si="2"/>
        <v>33</v>
      </c>
      <c r="B42" s="29"/>
      <c r="C42" s="27"/>
      <c r="D42" s="28">
        <f t="shared" si="4"/>
        <v>2419</v>
      </c>
      <c r="E42" s="29"/>
      <c r="F42" s="30">
        <v>2.4</v>
      </c>
      <c r="G42" s="27" t="s">
        <v>1082</v>
      </c>
      <c r="H42" s="34">
        <v>1989</v>
      </c>
      <c r="I42" s="35">
        <v>1</v>
      </c>
      <c r="J42" s="29"/>
      <c r="K42" s="32">
        <f t="shared" si="0"/>
        <v>2.4</v>
      </c>
      <c r="L42" s="33">
        <f t="shared" si="1"/>
        <v>2.4</v>
      </c>
      <c r="M42" s="32">
        <v>4.75</v>
      </c>
    </row>
    <row r="43" spans="1:13" x14ac:dyDescent="0.25">
      <c r="A43" s="26">
        <f t="shared" si="2"/>
        <v>34</v>
      </c>
      <c r="B43" s="29"/>
      <c r="C43" s="27"/>
      <c r="D43" s="28">
        <f t="shared" si="4"/>
        <v>2420</v>
      </c>
      <c r="E43" s="29"/>
      <c r="F43" s="30">
        <v>0.25</v>
      </c>
      <c r="G43" s="27" t="s">
        <v>1083</v>
      </c>
      <c r="H43" s="34">
        <v>1989</v>
      </c>
      <c r="I43" s="35">
        <v>1</v>
      </c>
      <c r="J43" s="29"/>
      <c r="K43" s="32">
        <f t="shared" si="0"/>
        <v>0.25</v>
      </c>
      <c r="L43" s="33">
        <f t="shared" si="1"/>
        <v>0.25</v>
      </c>
      <c r="M43" s="32">
        <v>0.5</v>
      </c>
    </row>
    <row r="44" spans="1:13" x14ac:dyDescent="0.25">
      <c r="A44" s="26">
        <f t="shared" si="2"/>
        <v>35</v>
      </c>
      <c r="B44" s="29"/>
      <c r="C44" s="27"/>
      <c r="D44" s="28">
        <f>D43+1</f>
        <v>2421</v>
      </c>
      <c r="E44" s="29"/>
      <c r="F44" s="30">
        <v>0.25</v>
      </c>
      <c r="G44" s="27" t="s">
        <v>1084</v>
      </c>
      <c r="H44" s="34">
        <v>1989</v>
      </c>
      <c r="I44" s="35">
        <v>1</v>
      </c>
      <c r="J44" s="29"/>
      <c r="K44" s="32">
        <f t="shared" si="0"/>
        <v>0.25</v>
      </c>
      <c r="L44" s="33">
        <f t="shared" si="1"/>
        <v>0.25</v>
      </c>
      <c r="M44" s="32">
        <v>0.5</v>
      </c>
    </row>
    <row r="45" spans="1:13" x14ac:dyDescent="0.25">
      <c r="A45" s="26">
        <f t="shared" si="2"/>
        <v>36</v>
      </c>
      <c r="B45" s="29"/>
      <c r="C45" s="27"/>
      <c r="D45" s="83" t="s">
        <v>1085</v>
      </c>
      <c r="E45" s="29" t="s">
        <v>69</v>
      </c>
      <c r="F45" s="30">
        <v>0.25</v>
      </c>
      <c r="G45" s="27" t="s">
        <v>1086</v>
      </c>
      <c r="H45" s="34">
        <v>1989</v>
      </c>
      <c r="I45" s="35">
        <v>4</v>
      </c>
      <c r="J45" s="29"/>
      <c r="K45" s="32">
        <f t="shared" si="0"/>
        <v>1</v>
      </c>
      <c r="L45" s="33">
        <f t="shared" si="1"/>
        <v>1</v>
      </c>
      <c r="M45" s="32">
        <v>2.8</v>
      </c>
    </row>
    <row r="46" spans="1:13" x14ac:dyDescent="0.25">
      <c r="A46" s="26">
        <f t="shared" si="2"/>
        <v>37</v>
      </c>
      <c r="B46" s="29"/>
      <c r="C46" s="27"/>
      <c r="D46" s="28">
        <v>2426</v>
      </c>
      <c r="E46" s="29"/>
      <c r="F46" s="30">
        <v>0.25</v>
      </c>
      <c r="G46" s="27" t="s">
        <v>1087</v>
      </c>
      <c r="H46" s="34">
        <v>1989</v>
      </c>
      <c r="I46" s="35">
        <v>1</v>
      </c>
      <c r="J46" s="29"/>
      <c r="K46" s="32">
        <f t="shared" si="0"/>
        <v>0.25</v>
      </c>
      <c r="L46" s="33">
        <f t="shared" si="1"/>
        <v>0.25</v>
      </c>
      <c r="M46" s="32">
        <v>0.6</v>
      </c>
    </row>
    <row r="47" spans="1:13" x14ac:dyDescent="0.25">
      <c r="A47" s="26">
        <f t="shared" si="2"/>
        <v>38</v>
      </c>
      <c r="B47" s="29"/>
      <c r="C47" s="27"/>
      <c r="D47" s="28">
        <f>D46+1</f>
        <v>2427</v>
      </c>
      <c r="E47" s="29"/>
      <c r="F47" s="30">
        <v>0.25</v>
      </c>
      <c r="G47" s="27" t="s">
        <v>532</v>
      </c>
      <c r="H47" s="34">
        <v>1989</v>
      </c>
      <c r="I47" s="35">
        <v>1</v>
      </c>
      <c r="J47" s="29"/>
      <c r="K47" s="32">
        <f t="shared" si="0"/>
        <v>0.25</v>
      </c>
      <c r="L47" s="33">
        <f t="shared" si="1"/>
        <v>0.25</v>
      </c>
      <c r="M47" s="32">
        <v>0.5</v>
      </c>
    </row>
    <row r="48" spans="1:13" x14ac:dyDescent="0.25">
      <c r="A48" s="26">
        <f t="shared" si="2"/>
        <v>39</v>
      </c>
      <c r="B48" s="29"/>
      <c r="C48" s="27"/>
      <c r="D48" s="28">
        <f>D47+1</f>
        <v>2428</v>
      </c>
      <c r="E48" s="29"/>
      <c r="F48" s="30">
        <v>0.25</v>
      </c>
      <c r="G48" s="27" t="s">
        <v>532</v>
      </c>
      <c r="H48" s="34">
        <v>1989</v>
      </c>
      <c r="I48" s="35">
        <v>1</v>
      </c>
      <c r="J48" s="29"/>
      <c r="K48" s="32">
        <f t="shared" si="0"/>
        <v>0.25</v>
      </c>
      <c r="L48" s="33">
        <f t="shared" si="1"/>
        <v>0.25</v>
      </c>
      <c r="M48" s="32">
        <v>0.5</v>
      </c>
    </row>
    <row r="49" spans="1:13" x14ac:dyDescent="0.25">
      <c r="A49" s="26">
        <f t="shared" si="2"/>
        <v>40</v>
      </c>
      <c r="B49" s="29"/>
      <c r="C49" s="27"/>
      <c r="D49" s="28">
        <v>2433</v>
      </c>
      <c r="E49" s="29"/>
      <c r="F49" s="30">
        <v>3.6</v>
      </c>
      <c r="G49" s="80" t="s">
        <v>1088</v>
      </c>
      <c r="H49" s="34">
        <v>1989</v>
      </c>
      <c r="I49" s="35">
        <v>1</v>
      </c>
      <c r="J49" s="29"/>
      <c r="K49" s="32">
        <f t="shared" si="0"/>
        <v>3.6</v>
      </c>
      <c r="L49" s="33">
        <f t="shared" si="1"/>
        <v>3.6</v>
      </c>
      <c r="M49" s="32">
        <v>14</v>
      </c>
    </row>
    <row r="50" spans="1:13" x14ac:dyDescent="0.25">
      <c r="A50" s="26">
        <f t="shared" si="2"/>
        <v>41</v>
      </c>
      <c r="B50" s="29"/>
      <c r="C50" s="27"/>
      <c r="D50" s="83" t="s">
        <v>1089</v>
      </c>
      <c r="E50" s="29" t="s">
        <v>69</v>
      </c>
      <c r="F50" s="30">
        <v>0.25</v>
      </c>
      <c r="G50" s="80" t="s">
        <v>1090</v>
      </c>
      <c r="H50" s="34">
        <v>1989</v>
      </c>
      <c r="I50" s="35">
        <v>4</v>
      </c>
      <c r="J50" s="29"/>
      <c r="K50" s="32">
        <f t="shared" si="0"/>
        <v>1</v>
      </c>
      <c r="L50" s="33">
        <f t="shared" si="1"/>
        <v>1</v>
      </c>
      <c r="M50" s="32">
        <v>2</v>
      </c>
    </row>
    <row r="51" spans="1:13" x14ac:dyDescent="0.25">
      <c r="A51" s="26">
        <f t="shared" si="2"/>
        <v>42</v>
      </c>
      <c r="B51" s="29"/>
      <c r="C51" s="27"/>
      <c r="D51" s="28">
        <v>2438</v>
      </c>
      <c r="E51" s="29"/>
      <c r="F51" s="30">
        <v>1</v>
      </c>
      <c r="G51" s="80" t="s">
        <v>1091</v>
      </c>
      <c r="H51" s="34">
        <v>1989</v>
      </c>
      <c r="I51" s="35">
        <v>1</v>
      </c>
      <c r="J51" s="29"/>
      <c r="K51" s="32">
        <f t="shared" si="0"/>
        <v>1</v>
      </c>
      <c r="L51" s="33">
        <f t="shared" si="1"/>
        <v>1</v>
      </c>
      <c r="M51" s="32">
        <v>5.25</v>
      </c>
    </row>
    <row r="52" spans="1:13" x14ac:dyDescent="0.25">
      <c r="A52" s="26">
        <f t="shared" si="2"/>
        <v>43</v>
      </c>
      <c r="B52" s="29"/>
      <c r="C52" s="27"/>
      <c r="D52" s="28">
        <f>D51+1</f>
        <v>2439</v>
      </c>
      <c r="E52" s="29"/>
      <c r="F52" s="30">
        <v>0.25</v>
      </c>
      <c r="G52" s="27" t="s">
        <v>241</v>
      </c>
      <c r="H52" s="34">
        <v>1990</v>
      </c>
      <c r="I52" s="35">
        <v>1</v>
      </c>
      <c r="J52" s="29"/>
      <c r="K52" s="32">
        <f t="shared" si="0"/>
        <v>0.25</v>
      </c>
      <c r="L52" s="33">
        <f t="shared" si="1"/>
        <v>0.25</v>
      </c>
      <c r="M52" s="32">
        <v>0.55000000000000004</v>
      </c>
    </row>
    <row r="53" spans="1:13" x14ac:dyDescent="0.25">
      <c r="A53" s="26">
        <f t="shared" si="2"/>
        <v>44</v>
      </c>
      <c r="B53" s="29"/>
      <c r="C53" s="27"/>
      <c r="D53" s="28">
        <f>D52+1</f>
        <v>2440</v>
      </c>
      <c r="E53" s="29"/>
      <c r="F53" s="30">
        <v>0.25</v>
      </c>
      <c r="G53" s="27" t="s">
        <v>714</v>
      </c>
      <c r="H53" s="34">
        <v>1990</v>
      </c>
      <c r="I53" s="35">
        <v>1</v>
      </c>
      <c r="J53" s="29"/>
      <c r="K53" s="32">
        <f t="shared" si="0"/>
        <v>0.25</v>
      </c>
      <c r="L53" s="33">
        <f t="shared" si="1"/>
        <v>0.25</v>
      </c>
      <c r="M53" s="32">
        <v>0.5</v>
      </c>
    </row>
    <row r="54" spans="1:13" x14ac:dyDescent="0.25">
      <c r="A54" s="26">
        <f t="shared" si="2"/>
        <v>45</v>
      </c>
      <c r="B54" s="29"/>
      <c r="C54" s="27"/>
      <c r="D54" s="28">
        <v>2442</v>
      </c>
      <c r="E54" s="29"/>
      <c r="F54" s="30">
        <v>0.25</v>
      </c>
      <c r="G54" s="27" t="s">
        <v>1092</v>
      </c>
      <c r="H54" s="34">
        <v>1990</v>
      </c>
      <c r="I54" s="35">
        <v>1</v>
      </c>
      <c r="J54" s="29"/>
      <c r="K54" s="32">
        <f t="shared" si="0"/>
        <v>0.25</v>
      </c>
      <c r="L54" s="33">
        <f t="shared" si="1"/>
        <v>0.25</v>
      </c>
      <c r="M54" s="32">
        <v>0.75</v>
      </c>
    </row>
    <row r="55" spans="1:13" x14ac:dyDescent="0.25">
      <c r="A55" s="26">
        <f t="shared" si="2"/>
        <v>46</v>
      </c>
      <c r="B55" s="29"/>
      <c r="C55" s="27"/>
      <c r="D55" s="28">
        <v>2444</v>
      </c>
      <c r="E55" s="29"/>
      <c r="F55" s="30">
        <v>0.25</v>
      </c>
      <c r="G55" s="27" t="s">
        <v>242</v>
      </c>
      <c r="H55" s="34">
        <v>1990</v>
      </c>
      <c r="I55" s="35">
        <v>1</v>
      </c>
      <c r="J55" s="29"/>
      <c r="K55" s="32">
        <f t="shared" si="0"/>
        <v>0.25</v>
      </c>
      <c r="L55" s="33">
        <f t="shared" si="1"/>
        <v>0.25</v>
      </c>
      <c r="M55" s="32">
        <v>0.8</v>
      </c>
    </row>
    <row r="56" spans="1:13" x14ac:dyDescent="0.25">
      <c r="A56" s="26">
        <f t="shared" si="2"/>
        <v>47</v>
      </c>
      <c r="B56" s="29"/>
      <c r="C56" s="27"/>
      <c r="D56" s="83" t="s">
        <v>1093</v>
      </c>
      <c r="E56" s="29" t="s">
        <v>69</v>
      </c>
      <c r="F56" s="30">
        <v>0.25</v>
      </c>
      <c r="G56" s="27" t="s">
        <v>1094</v>
      </c>
      <c r="H56" s="34">
        <v>1990</v>
      </c>
      <c r="I56" s="35">
        <v>4</v>
      </c>
      <c r="J56" s="29"/>
      <c r="K56" s="32">
        <f t="shared" si="0"/>
        <v>1</v>
      </c>
      <c r="L56" s="33">
        <f t="shared" si="1"/>
        <v>1</v>
      </c>
      <c r="M56" s="32">
        <v>6</v>
      </c>
    </row>
    <row r="57" spans="1:13" x14ac:dyDescent="0.25">
      <c r="A57" s="26">
        <f t="shared" si="2"/>
        <v>48</v>
      </c>
      <c r="B57" s="29"/>
      <c r="C57" s="27"/>
      <c r="D57" s="28">
        <v>2449</v>
      </c>
      <c r="E57" s="29"/>
      <c r="F57" s="30">
        <v>0.25</v>
      </c>
      <c r="G57" s="27" t="s">
        <v>1095</v>
      </c>
      <c r="H57" s="34">
        <v>1990</v>
      </c>
      <c r="I57" s="35">
        <v>1</v>
      </c>
      <c r="J57" s="29"/>
      <c r="K57" s="32">
        <f t="shared" si="0"/>
        <v>0.25</v>
      </c>
      <c r="L57" s="33">
        <f t="shared" si="1"/>
        <v>0.25</v>
      </c>
      <c r="M57" s="32">
        <v>0.6</v>
      </c>
    </row>
    <row r="58" spans="1:13" x14ac:dyDescent="0.25">
      <c r="A58" s="26">
        <f t="shared" si="2"/>
        <v>49</v>
      </c>
      <c r="B58" s="29"/>
      <c r="C58" s="27"/>
      <c r="D58" s="28">
        <v>2451</v>
      </c>
      <c r="E58" s="29"/>
      <c r="F58" s="30">
        <v>0.04</v>
      </c>
      <c r="G58" s="27" t="s">
        <v>1096</v>
      </c>
      <c r="H58" s="34">
        <v>1991</v>
      </c>
      <c r="I58" s="35">
        <v>1</v>
      </c>
      <c r="J58" s="29"/>
      <c r="K58" s="32">
        <f t="shared" si="0"/>
        <v>0.04</v>
      </c>
      <c r="L58" s="33">
        <f t="shared" si="1"/>
        <v>0.04</v>
      </c>
      <c r="M58" s="32">
        <v>0.25</v>
      </c>
    </row>
    <row r="59" spans="1:13" x14ac:dyDescent="0.25">
      <c r="A59" s="26">
        <f t="shared" si="2"/>
        <v>50</v>
      </c>
      <c r="B59" s="29"/>
      <c r="C59" s="27"/>
      <c r="D59" s="28">
        <f>D58+1</f>
        <v>2452</v>
      </c>
      <c r="E59" s="29"/>
      <c r="F59" s="30">
        <v>0.05</v>
      </c>
      <c r="G59" s="27" t="s">
        <v>1096</v>
      </c>
      <c r="H59" s="34">
        <v>1990</v>
      </c>
      <c r="I59" s="35">
        <v>1</v>
      </c>
      <c r="J59" s="29"/>
      <c r="K59" s="32">
        <f t="shared" si="0"/>
        <v>0.05</v>
      </c>
      <c r="L59" s="33">
        <f t="shared" si="1"/>
        <v>0.05</v>
      </c>
      <c r="M59" s="32">
        <v>0.25</v>
      </c>
    </row>
    <row r="60" spans="1:13" x14ac:dyDescent="0.25">
      <c r="A60" s="26">
        <f t="shared" si="2"/>
        <v>51</v>
      </c>
      <c r="B60" s="29"/>
      <c r="C60" s="27"/>
      <c r="D60" s="36" t="s">
        <v>1097</v>
      </c>
      <c r="E60" s="29"/>
      <c r="F60" s="30">
        <v>0.05</v>
      </c>
      <c r="G60" s="27" t="s">
        <v>1096</v>
      </c>
      <c r="H60" s="34">
        <v>1992</v>
      </c>
      <c r="I60" s="35">
        <v>1</v>
      </c>
      <c r="J60" s="29"/>
      <c r="K60" s="32">
        <f t="shared" si="0"/>
        <v>0.05</v>
      </c>
      <c r="L60" s="33">
        <f t="shared" si="1"/>
        <v>0.05</v>
      </c>
      <c r="M60" s="32">
        <v>0.25</v>
      </c>
    </row>
    <row r="61" spans="1:13" x14ac:dyDescent="0.25">
      <c r="A61" s="26">
        <f t="shared" si="2"/>
        <v>52</v>
      </c>
      <c r="B61" s="29"/>
      <c r="C61" s="27"/>
      <c r="D61" s="36" t="s">
        <v>1098</v>
      </c>
      <c r="E61" s="29"/>
      <c r="F61" s="30">
        <v>0.05</v>
      </c>
      <c r="G61" s="27" t="s">
        <v>1096</v>
      </c>
      <c r="H61" s="34">
        <v>1995</v>
      </c>
      <c r="I61" s="35">
        <v>1</v>
      </c>
      <c r="J61" s="29"/>
      <c r="K61" s="32">
        <f t="shared" si="0"/>
        <v>0.05</v>
      </c>
      <c r="L61" s="33">
        <f t="shared" si="1"/>
        <v>0.05</v>
      </c>
      <c r="M61" s="32">
        <v>0.25</v>
      </c>
    </row>
    <row r="62" spans="1:13" x14ac:dyDescent="0.25">
      <c r="A62" s="26">
        <f t="shared" si="2"/>
        <v>53</v>
      </c>
      <c r="B62" s="29"/>
      <c r="C62" s="27"/>
      <c r="D62" s="28">
        <v>2453</v>
      </c>
      <c r="E62" s="29"/>
      <c r="F62" s="30">
        <v>0.05</v>
      </c>
      <c r="G62" s="27" t="s">
        <v>1096</v>
      </c>
      <c r="H62" s="34">
        <v>1991</v>
      </c>
      <c r="I62" s="35">
        <v>1</v>
      </c>
      <c r="J62" s="29"/>
      <c r="K62" s="32">
        <f t="shared" si="0"/>
        <v>0.05</v>
      </c>
      <c r="L62" s="33">
        <f t="shared" si="1"/>
        <v>0.05</v>
      </c>
      <c r="M62" s="32">
        <v>0.25</v>
      </c>
    </row>
    <row r="63" spans="1:13" x14ac:dyDescent="0.25">
      <c r="A63" s="26">
        <f t="shared" si="2"/>
        <v>54</v>
      </c>
      <c r="B63" s="29"/>
      <c r="C63" s="27"/>
      <c r="D63" s="28">
        <f>D62+1</f>
        <v>2454</v>
      </c>
      <c r="E63" s="29"/>
      <c r="F63" s="30">
        <v>0.05</v>
      </c>
      <c r="G63" s="27" t="s">
        <v>1096</v>
      </c>
      <c r="H63" s="34">
        <v>1991</v>
      </c>
      <c r="I63" s="35">
        <v>1</v>
      </c>
      <c r="J63" s="29"/>
      <c r="K63" s="32">
        <f t="shared" si="0"/>
        <v>0.05</v>
      </c>
      <c r="L63" s="33">
        <f t="shared" si="1"/>
        <v>0.05</v>
      </c>
      <c r="M63" s="32">
        <v>0.45</v>
      </c>
    </row>
    <row r="64" spans="1:13" x14ac:dyDescent="0.25">
      <c r="A64" s="26">
        <f t="shared" si="2"/>
        <v>55</v>
      </c>
      <c r="B64" s="29"/>
      <c r="C64" s="27"/>
      <c r="D64" s="28">
        <v>2457</v>
      </c>
      <c r="E64" s="29"/>
      <c r="F64" s="30">
        <v>0.1</v>
      </c>
      <c r="G64" s="27" t="s">
        <v>1096</v>
      </c>
      <c r="H64" s="34">
        <v>1991</v>
      </c>
      <c r="I64" s="35">
        <v>1</v>
      </c>
      <c r="J64" s="29"/>
      <c r="K64" s="32">
        <f t="shared" si="0"/>
        <v>0.1</v>
      </c>
      <c r="L64" s="33">
        <f t="shared" si="1"/>
        <v>0.1</v>
      </c>
      <c r="M64" s="32">
        <v>0.35</v>
      </c>
    </row>
    <row r="65" spans="1:13" x14ac:dyDescent="0.25">
      <c r="A65" s="26">
        <f t="shared" si="2"/>
        <v>56</v>
      </c>
      <c r="B65" s="29"/>
      <c r="C65" s="27"/>
      <c r="D65" s="28">
        <f>D64+1</f>
        <v>2458</v>
      </c>
      <c r="E65" s="29"/>
      <c r="F65" s="30">
        <v>0.1</v>
      </c>
      <c r="G65" s="27" t="s">
        <v>1096</v>
      </c>
      <c r="H65" s="34">
        <v>1994</v>
      </c>
      <c r="I65" s="35">
        <v>1</v>
      </c>
      <c r="J65" s="29"/>
      <c r="K65" s="32">
        <f t="shared" si="0"/>
        <v>0.1</v>
      </c>
      <c r="L65" s="33">
        <f t="shared" si="1"/>
        <v>0.1</v>
      </c>
      <c r="M65" s="32">
        <v>0.45</v>
      </c>
    </row>
    <row r="66" spans="1:13" x14ac:dyDescent="0.25">
      <c r="A66" s="26">
        <f t="shared" si="2"/>
        <v>57</v>
      </c>
      <c r="B66" s="29"/>
      <c r="C66" s="27"/>
      <c r="D66" s="28">
        <v>2463</v>
      </c>
      <c r="E66" s="29"/>
      <c r="F66" s="30">
        <v>0.2</v>
      </c>
      <c r="G66" s="27" t="s">
        <v>1096</v>
      </c>
      <c r="H66" s="34">
        <v>1995</v>
      </c>
      <c r="I66" s="35">
        <v>1</v>
      </c>
      <c r="J66" s="29"/>
      <c r="K66" s="32">
        <f t="shared" si="0"/>
        <v>0.2</v>
      </c>
      <c r="L66" s="33">
        <f t="shared" si="1"/>
        <v>0.2</v>
      </c>
      <c r="M66" s="32">
        <v>0.4</v>
      </c>
    </row>
    <row r="67" spans="1:13" x14ac:dyDescent="0.25">
      <c r="A67" s="26">
        <f t="shared" si="2"/>
        <v>58</v>
      </c>
      <c r="B67" s="29"/>
      <c r="C67" s="27"/>
      <c r="D67" s="28">
        <f>D66+1</f>
        <v>2464</v>
      </c>
      <c r="E67" s="29"/>
      <c r="F67" s="30">
        <v>0.23</v>
      </c>
      <c r="G67" s="27" t="s">
        <v>1096</v>
      </c>
      <c r="H67" s="34">
        <v>1991</v>
      </c>
      <c r="I67" s="35">
        <v>1</v>
      </c>
      <c r="J67" s="29" t="s">
        <v>1099</v>
      </c>
      <c r="K67" s="32">
        <f t="shared" si="0"/>
        <v>0.23</v>
      </c>
      <c r="L67" s="33">
        <f t="shared" si="1"/>
        <v>0.23</v>
      </c>
      <c r="M67" s="32">
        <v>0.45</v>
      </c>
    </row>
    <row r="68" spans="1:13" x14ac:dyDescent="0.25">
      <c r="A68" s="26">
        <f t="shared" si="2"/>
        <v>59</v>
      </c>
      <c r="B68" s="29"/>
      <c r="C68" s="27"/>
      <c r="D68" s="28">
        <v>2464</v>
      </c>
      <c r="E68" s="29" t="s">
        <v>69</v>
      </c>
      <c r="F68" s="30">
        <v>0.23</v>
      </c>
      <c r="G68" s="27" t="s">
        <v>1096</v>
      </c>
      <c r="H68" s="34">
        <v>1991</v>
      </c>
      <c r="I68" s="35">
        <v>1</v>
      </c>
      <c r="J68" s="29" t="s">
        <v>1100</v>
      </c>
      <c r="K68" s="32">
        <f t="shared" si="0"/>
        <v>0.23</v>
      </c>
      <c r="L68" s="33">
        <f t="shared" si="1"/>
        <v>0.23</v>
      </c>
      <c r="M68" s="32">
        <v>1.2</v>
      </c>
    </row>
    <row r="69" spans="1:13" x14ac:dyDescent="0.25">
      <c r="A69" s="26">
        <f t="shared" si="2"/>
        <v>60</v>
      </c>
      <c r="B69" s="29"/>
      <c r="C69" s="27"/>
      <c r="D69" s="28">
        <v>2464</v>
      </c>
      <c r="E69" s="29" t="s">
        <v>69</v>
      </c>
      <c r="F69" s="30">
        <v>0.23</v>
      </c>
      <c r="G69" s="27" t="s">
        <v>1096</v>
      </c>
      <c r="H69" s="34">
        <v>1991</v>
      </c>
      <c r="I69" s="35">
        <v>1</v>
      </c>
      <c r="J69" s="79" t="s">
        <v>1101</v>
      </c>
      <c r="K69" s="32">
        <f t="shared" si="0"/>
        <v>0.23</v>
      </c>
      <c r="L69" s="33">
        <f t="shared" si="1"/>
        <v>0.23</v>
      </c>
      <c r="M69" s="32">
        <v>0.45</v>
      </c>
    </row>
    <row r="70" spans="1:13" x14ac:dyDescent="0.25">
      <c r="A70" s="26">
        <f t="shared" si="2"/>
        <v>61</v>
      </c>
      <c r="B70" s="29"/>
      <c r="C70" s="27"/>
      <c r="D70" s="28">
        <v>2466</v>
      </c>
      <c r="E70" s="29"/>
      <c r="F70" s="30">
        <v>0.32</v>
      </c>
      <c r="G70" s="27" t="s">
        <v>1096</v>
      </c>
      <c r="H70" s="34">
        <v>1995</v>
      </c>
      <c r="I70" s="35">
        <v>1</v>
      </c>
      <c r="J70" s="27"/>
      <c r="K70" s="32">
        <f t="shared" si="0"/>
        <v>0.32</v>
      </c>
      <c r="L70" s="33">
        <f t="shared" si="1"/>
        <v>0.32</v>
      </c>
      <c r="M70" s="32">
        <v>0.8</v>
      </c>
    </row>
    <row r="71" spans="1:13" x14ac:dyDescent="0.25">
      <c r="A71" s="26">
        <f t="shared" si="2"/>
        <v>62</v>
      </c>
      <c r="B71" s="29"/>
      <c r="C71" s="27"/>
      <c r="D71" s="28">
        <v>2468</v>
      </c>
      <c r="E71" s="29"/>
      <c r="F71" s="30">
        <v>1</v>
      </c>
      <c r="G71" s="27" t="s">
        <v>1096</v>
      </c>
      <c r="H71" s="34">
        <v>1990</v>
      </c>
      <c r="I71" s="35">
        <v>1</v>
      </c>
      <c r="J71" s="29" t="s">
        <v>1102</v>
      </c>
      <c r="K71" s="32">
        <f t="shared" si="0"/>
        <v>1</v>
      </c>
      <c r="L71" s="33">
        <f t="shared" si="1"/>
        <v>1</v>
      </c>
      <c r="M71" s="32">
        <v>2.25</v>
      </c>
    </row>
    <row r="72" spans="1:13" x14ac:dyDescent="0.25">
      <c r="A72" s="26">
        <f t="shared" si="2"/>
        <v>63</v>
      </c>
      <c r="B72" s="29"/>
      <c r="C72" s="27"/>
      <c r="D72" s="28">
        <v>2468</v>
      </c>
      <c r="E72" s="29" t="s">
        <v>51</v>
      </c>
      <c r="F72" s="30">
        <v>1</v>
      </c>
      <c r="G72" s="27" t="s">
        <v>1096</v>
      </c>
      <c r="H72" s="34">
        <v>1990</v>
      </c>
      <c r="I72" s="35">
        <v>1</v>
      </c>
      <c r="J72" s="29" t="s">
        <v>1101</v>
      </c>
      <c r="K72" s="32">
        <f t="shared" si="0"/>
        <v>1</v>
      </c>
      <c r="L72" s="33">
        <f t="shared" si="1"/>
        <v>1</v>
      </c>
      <c r="M72" s="32">
        <v>0.24</v>
      </c>
    </row>
    <row r="73" spans="1:13" x14ac:dyDescent="0.25">
      <c r="A73" s="26">
        <f t="shared" si="2"/>
        <v>64</v>
      </c>
      <c r="B73" s="27" t="s">
        <v>30</v>
      </c>
      <c r="C73" s="27"/>
      <c r="D73" s="28">
        <v>2475</v>
      </c>
      <c r="E73" s="29"/>
      <c r="F73" s="30">
        <v>0.25</v>
      </c>
      <c r="G73" s="27" t="s">
        <v>1103</v>
      </c>
      <c r="H73" s="34">
        <v>1990</v>
      </c>
      <c r="I73" s="35">
        <v>1</v>
      </c>
      <c r="J73" s="29"/>
      <c r="K73" s="32">
        <f t="shared" si="0"/>
        <v>0.25</v>
      </c>
      <c r="L73" s="33">
        <f t="shared" si="1"/>
        <v>0.25</v>
      </c>
      <c r="M73" s="32">
        <v>0.55000000000000004</v>
      </c>
    </row>
    <row r="74" spans="1:13" x14ac:dyDescent="0.25">
      <c r="A74" s="26">
        <f t="shared" si="2"/>
        <v>65</v>
      </c>
      <c r="B74" s="29"/>
      <c r="C74" s="27"/>
      <c r="D74" s="28">
        <f>D73+1</f>
        <v>2476</v>
      </c>
      <c r="E74" s="29"/>
      <c r="F74" s="30">
        <v>0.01</v>
      </c>
      <c r="G74" s="27" t="s">
        <v>1104</v>
      </c>
      <c r="H74" s="34">
        <v>1991</v>
      </c>
      <c r="I74" s="35">
        <v>1</v>
      </c>
      <c r="J74" s="27"/>
      <c r="K74" s="32">
        <f t="shared" ref="K74:K83" si="5">IF(F74*I74&gt;0,F74*I74," ")</f>
        <v>0.01</v>
      </c>
      <c r="L74" s="33">
        <f t="shared" ref="L74:L84" si="6">K74</f>
        <v>0.01</v>
      </c>
      <c r="M74" s="32">
        <v>0.25</v>
      </c>
    </row>
    <row r="75" spans="1:13" x14ac:dyDescent="0.25">
      <c r="A75" s="26">
        <f t="shared" ref="A75:A84" si="7">A74+1</f>
        <v>66</v>
      </c>
      <c r="B75" s="29"/>
      <c r="C75" s="27"/>
      <c r="D75" s="28">
        <f>D74+1</f>
        <v>2477</v>
      </c>
      <c r="E75" s="29"/>
      <c r="F75" s="30">
        <v>0.01</v>
      </c>
      <c r="G75" s="27" t="s">
        <v>1104</v>
      </c>
      <c r="H75" s="34">
        <v>1995</v>
      </c>
      <c r="I75" s="35">
        <v>1</v>
      </c>
      <c r="J75" s="29"/>
      <c r="K75" s="32">
        <f t="shared" si="5"/>
        <v>0.01</v>
      </c>
      <c r="L75" s="33">
        <f t="shared" si="6"/>
        <v>0.01</v>
      </c>
      <c r="M75" s="32">
        <v>0.25</v>
      </c>
    </row>
    <row r="76" spans="1:13" x14ac:dyDescent="0.25">
      <c r="A76" s="26">
        <f t="shared" si="7"/>
        <v>67</v>
      </c>
      <c r="B76" s="29"/>
      <c r="C76" s="27"/>
      <c r="D76" s="28">
        <f t="shared" ref="D76:D84" si="8">D75+1</f>
        <v>2478</v>
      </c>
      <c r="E76" s="29"/>
      <c r="F76" s="30">
        <v>0.03</v>
      </c>
      <c r="G76" s="27" t="s">
        <v>1105</v>
      </c>
      <c r="H76" s="34">
        <v>1991</v>
      </c>
      <c r="I76" s="35">
        <v>1</v>
      </c>
      <c r="J76" s="29"/>
      <c r="K76" s="32">
        <f t="shared" si="5"/>
        <v>0.03</v>
      </c>
      <c r="L76" s="33">
        <f t="shared" si="6"/>
        <v>0.03</v>
      </c>
      <c r="M76" s="32">
        <v>0.25</v>
      </c>
    </row>
    <row r="77" spans="1:13" x14ac:dyDescent="0.25">
      <c r="A77" s="26">
        <f t="shared" si="7"/>
        <v>68</v>
      </c>
      <c r="B77" s="29"/>
      <c r="C77" s="27"/>
      <c r="D77" s="28">
        <f t="shared" si="8"/>
        <v>2479</v>
      </c>
      <c r="E77" s="29"/>
      <c r="F77" s="30">
        <v>0.19</v>
      </c>
      <c r="G77" s="27" t="s">
        <v>1106</v>
      </c>
      <c r="H77" s="34">
        <v>1991</v>
      </c>
      <c r="I77" s="35">
        <v>1</v>
      </c>
      <c r="J77" s="29"/>
      <c r="K77" s="32">
        <f t="shared" si="5"/>
        <v>0.19</v>
      </c>
      <c r="L77" s="33">
        <f t="shared" si="6"/>
        <v>0.19</v>
      </c>
      <c r="M77" s="32">
        <v>0.35</v>
      </c>
    </row>
    <row r="78" spans="1:13" x14ac:dyDescent="0.25">
      <c r="A78" s="26">
        <f t="shared" si="7"/>
        <v>69</v>
      </c>
      <c r="B78" s="29"/>
      <c r="C78" s="27"/>
      <c r="D78" s="28">
        <f t="shared" si="8"/>
        <v>2480</v>
      </c>
      <c r="E78" s="29"/>
      <c r="F78" s="30">
        <v>0.3</v>
      </c>
      <c r="G78" s="27" t="s">
        <v>1107</v>
      </c>
      <c r="H78" s="34">
        <v>1991</v>
      </c>
      <c r="I78" s="35">
        <v>1</v>
      </c>
      <c r="J78" s="29"/>
      <c r="K78" s="32">
        <f t="shared" si="5"/>
        <v>0.3</v>
      </c>
      <c r="L78" s="33">
        <f t="shared" si="6"/>
        <v>0.3</v>
      </c>
      <c r="M78" s="32">
        <v>0.6</v>
      </c>
    </row>
    <row r="79" spans="1:13" x14ac:dyDescent="0.25">
      <c r="A79" s="26">
        <f t="shared" si="7"/>
        <v>70</v>
      </c>
      <c r="B79" s="29"/>
      <c r="C79" s="27"/>
      <c r="D79" s="28">
        <f t="shared" si="8"/>
        <v>2481</v>
      </c>
      <c r="E79" s="29"/>
      <c r="F79" s="30">
        <v>0.45</v>
      </c>
      <c r="G79" s="27" t="s">
        <v>1108</v>
      </c>
      <c r="H79" s="34">
        <v>1992</v>
      </c>
      <c r="I79" s="35">
        <v>1</v>
      </c>
      <c r="J79" s="29"/>
      <c r="K79" s="32">
        <f t="shared" si="5"/>
        <v>0.45</v>
      </c>
      <c r="L79" s="33">
        <f t="shared" si="6"/>
        <v>0.45</v>
      </c>
      <c r="M79" s="32">
        <v>0.9</v>
      </c>
    </row>
    <row r="80" spans="1:13" x14ac:dyDescent="0.25">
      <c r="A80" s="26">
        <f t="shared" si="7"/>
        <v>71</v>
      </c>
      <c r="B80" s="29"/>
      <c r="C80" s="27"/>
      <c r="D80" s="28">
        <f t="shared" si="8"/>
        <v>2482</v>
      </c>
      <c r="E80" s="29"/>
      <c r="F80" s="30">
        <v>2</v>
      </c>
      <c r="G80" s="27" t="s">
        <v>1109</v>
      </c>
      <c r="H80" s="34">
        <v>1990</v>
      </c>
      <c r="I80" s="35">
        <v>1</v>
      </c>
      <c r="J80" s="29"/>
      <c r="K80" s="32">
        <f t="shared" si="5"/>
        <v>2</v>
      </c>
      <c r="L80" s="33">
        <f t="shared" si="6"/>
        <v>2</v>
      </c>
      <c r="M80" s="32">
        <v>3.5</v>
      </c>
    </row>
    <row r="81" spans="1:13" x14ac:dyDescent="0.25">
      <c r="A81" s="26">
        <f t="shared" si="7"/>
        <v>72</v>
      </c>
      <c r="B81" s="29"/>
      <c r="C81" s="27"/>
      <c r="D81" s="28">
        <v>2489</v>
      </c>
      <c r="E81" s="29"/>
      <c r="F81" s="30">
        <v>0.28999999999999998</v>
      </c>
      <c r="G81" s="27" t="s">
        <v>1110</v>
      </c>
      <c r="H81" s="34">
        <v>1993</v>
      </c>
      <c r="I81" s="35">
        <v>1</v>
      </c>
      <c r="J81" s="29"/>
      <c r="K81" s="32">
        <f t="shared" si="5"/>
        <v>0.28999999999999998</v>
      </c>
      <c r="L81" s="33">
        <f t="shared" si="6"/>
        <v>0.28999999999999998</v>
      </c>
      <c r="M81" s="32">
        <v>0.65</v>
      </c>
    </row>
    <row r="82" spans="1:13" x14ac:dyDescent="0.25">
      <c r="A82" s="26">
        <f t="shared" si="7"/>
        <v>73</v>
      </c>
      <c r="B82" s="29"/>
      <c r="C82" s="27"/>
      <c r="D82" s="28">
        <f t="shared" si="8"/>
        <v>2490</v>
      </c>
      <c r="E82" s="29"/>
      <c r="F82" s="30">
        <v>0.28999999999999998</v>
      </c>
      <c r="G82" s="27" t="s">
        <v>1111</v>
      </c>
      <c r="H82" s="34">
        <v>1993</v>
      </c>
      <c r="I82" s="35">
        <v>1</v>
      </c>
      <c r="J82" s="27"/>
      <c r="K82" s="32">
        <f t="shared" si="5"/>
        <v>0.28999999999999998</v>
      </c>
      <c r="L82" s="33">
        <f t="shared" si="6"/>
        <v>0.28999999999999998</v>
      </c>
      <c r="M82" s="32">
        <v>0.65</v>
      </c>
    </row>
    <row r="83" spans="1:13" x14ac:dyDescent="0.25">
      <c r="A83" s="26">
        <f t="shared" si="7"/>
        <v>74</v>
      </c>
      <c r="B83" s="29"/>
      <c r="C83" s="27"/>
      <c r="D83" s="28">
        <f t="shared" si="8"/>
        <v>2491</v>
      </c>
      <c r="E83" s="29"/>
      <c r="F83" s="30">
        <v>0.28999999999999998</v>
      </c>
      <c r="G83" s="27" t="s">
        <v>1112</v>
      </c>
      <c r="H83" s="34">
        <v>1993</v>
      </c>
      <c r="I83" s="35">
        <v>1</v>
      </c>
      <c r="J83" s="29"/>
      <c r="K83" s="32">
        <f t="shared" si="5"/>
        <v>0.28999999999999998</v>
      </c>
      <c r="L83" s="33">
        <f t="shared" si="6"/>
        <v>0.28999999999999998</v>
      </c>
      <c r="M83" s="32">
        <v>0.6</v>
      </c>
    </row>
    <row r="84" spans="1:13" ht="16.5" thickBot="1" x14ac:dyDescent="0.3">
      <c r="A84" s="26">
        <f t="shared" si="7"/>
        <v>75</v>
      </c>
      <c r="B84" s="29"/>
      <c r="C84" s="27"/>
      <c r="D84" s="28">
        <f t="shared" si="8"/>
        <v>2492</v>
      </c>
      <c r="E84" s="29"/>
      <c r="F84" s="30">
        <v>0.32</v>
      </c>
      <c r="G84" s="27" t="s">
        <v>1113</v>
      </c>
      <c r="H84" s="34">
        <v>1995</v>
      </c>
      <c r="I84" s="35">
        <v>1</v>
      </c>
      <c r="J84" s="29"/>
      <c r="K84" s="32">
        <f>IF(F84*I84&gt;0,F84*I84," ")</f>
        <v>0.32</v>
      </c>
      <c r="L84" s="33">
        <f t="shared" si="6"/>
        <v>0.32</v>
      </c>
      <c r="M84" s="32">
        <v>0.65</v>
      </c>
    </row>
    <row r="85" spans="1:13" ht="16.5" thickTop="1" x14ac:dyDescent="0.25">
      <c r="A85" s="37"/>
      <c r="B85" s="38"/>
      <c r="C85" s="38"/>
      <c r="D85" s="39"/>
      <c r="E85" s="38"/>
      <c r="F85" s="40"/>
      <c r="G85" s="38"/>
      <c r="H85" s="38"/>
      <c r="I85" s="41"/>
      <c r="J85" s="42"/>
      <c r="K85" s="43"/>
      <c r="L85" s="44"/>
      <c r="M85" s="45"/>
    </row>
    <row r="86" spans="1:13" ht="16.5" thickBot="1" x14ac:dyDescent="0.3">
      <c r="A86" s="46"/>
      <c r="B86" s="47" t="s">
        <v>36</v>
      </c>
      <c r="C86" s="48"/>
      <c r="D86" s="49"/>
      <c r="E86" s="48"/>
      <c r="F86" s="50"/>
      <c r="G86" s="48"/>
      <c r="H86" s="48"/>
      <c r="I86" s="51"/>
      <c r="J86" s="52" t="s">
        <v>2</v>
      </c>
      <c r="K86" s="53"/>
      <c r="L86" s="53"/>
      <c r="M86" s="54"/>
    </row>
    <row r="87" spans="1:13" ht="16.5" thickTop="1" x14ac:dyDescent="0.25">
      <c r="A87" s="46"/>
      <c r="B87" s="55" t="s">
        <v>37</v>
      </c>
      <c r="C87" s="48"/>
      <c r="D87" s="49"/>
      <c r="E87" s="56"/>
      <c r="F87" s="57"/>
      <c r="G87" s="56"/>
      <c r="H87" s="56"/>
      <c r="I87" s="51"/>
      <c r="J87" s="58"/>
      <c r="K87" s="59"/>
      <c r="L87" s="59"/>
      <c r="M87" s="60"/>
    </row>
    <row r="88" spans="1:13" x14ac:dyDescent="0.25">
      <c r="A88" s="46"/>
      <c r="B88" s="47" t="s">
        <v>38</v>
      </c>
      <c r="C88" s="48"/>
      <c r="D88" s="49"/>
      <c r="E88" s="56"/>
      <c r="F88" s="57"/>
      <c r="G88" s="56"/>
      <c r="H88" s="56"/>
      <c r="I88" s="51"/>
      <c r="J88" s="61" t="s">
        <v>39</v>
      </c>
      <c r="K88" s="62"/>
      <c r="L88" s="63"/>
      <c r="M88" s="64">
        <f>SUM(K10:K84)</f>
        <v>39.849999999999987</v>
      </c>
    </row>
    <row r="89" spans="1:13" x14ac:dyDescent="0.25">
      <c r="A89" s="46"/>
      <c r="B89" s="48"/>
      <c r="C89" s="48"/>
      <c r="D89" s="49"/>
      <c r="E89" s="56"/>
      <c r="F89" s="57"/>
      <c r="G89" s="56"/>
      <c r="H89" s="56"/>
      <c r="I89" s="51"/>
      <c r="J89" s="61" t="s">
        <v>40</v>
      </c>
      <c r="K89" s="62"/>
      <c r="L89" s="63"/>
      <c r="M89" s="64">
        <f>SUM(L10:L84)</f>
        <v>39.849999999999987</v>
      </c>
    </row>
    <row r="90" spans="1:13" x14ac:dyDescent="0.25">
      <c r="A90" s="46"/>
      <c r="B90" s="48"/>
      <c r="C90" s="48"/>
      <c r="D90" s="49"/>
      <c r="E90" s="48"/>
      <c r="F90" s="50"/>
      <c r="G90" s="48"/>
      <c r="H90" s="48"/>
      <c r="I90" s="51"/>
      <c r="J90" s="61" t="s">
        <v>41</v>
      </c>
      <c r="K90" s="62"/>
      <c r="L90" s="63"/>
      <c r="M90" s="64">
        <f>SUM(M10:M84)</f>
        <v>96.64</v>
      </c>
    </row>
    <row r="91" spans="1:13" ht="16.5" thickBot="1" x14ac:dyDescent="0.3">
      <c r="A91" s="65"/>
      <c r="B91" s="66"/>
      <c r="C91" s="66"/>
      <c r="D91" s="67"/>
      <c r="E91" s="66"/>
      <c r="F91" s="68"/>
      <c r="G91" s="66"/>
      <c r="H91" s="66"/>
      <c r="I91" s="69"/>
      <c r="J91" s="70" t="s">
        <v>42</v>
      </c>
      <c r="K91" s="71"/>
      <c r="L91" s="71"/>
      <c r="M91" s="72">
        <f>SUM(I10:I84)</f>
        <v>96</v>
      </c>
    </row>
    <row r="92" spans="1:13" ht="16.5" thickTop="1" x14ac:dyDescent="0.25">
      <c r="A92" s="73"/>
      <c r="B92" s="74" t="s">
        <v>1584</v>
      </c>
      <c r="C92" s="75"/>
      <c r="D92" s="75"/>
      <c r="E92" s="75"/>
      <c r="F92" s="76"/>
      <c r="G92" s="75"/>
      <c r="H92" s="75"/>
      <c r="I92" s="75"/>
      <c r="J92" s="75"/>
      <c r="K92" s="76"/>
      <c r="L92" s="76"/>
      <c r="M92" s="77"/>
    </row>
  </sheetData>
  <printOptions gridLinesSet="0"/>
  <pageMargins left="0.75" right="0.25" top="0.75" bottom="0.55000000000000004" header="0.5" footer="0.5"/>
  <pageSetup scale="48" orientation="portrait" horizontalDpi="300" verticalDpi="300" r:id="rId1"/>
  <headerFooter alignWithMargins="0">
    <oddHeader>&amp;L&amp;D</oddHeader>
    <oddFooter>&amp;LREGISS27.XLS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93"/>
  <sheetViews>
    <sheetView showGridLines="0" zoomScale="80" zoomScaleNormal="8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52.42578125" style="11" customWidth="1"/>
    <col min="11" max="12" width="10" style="11" customWidth="1"/>
    <col min="13" max="13" width="13.85546875" style="11" customWidth="1"/>
    <col min="14" max="14" width="2.28515625" style="11" customWidth="1"/>
    <col min="15" max="16384" width="12.5703125" style="11"/>
  </cols>
  <sheetData>
    <row r="1" spans="1:14" x14ac:dyDescent="0.25">
      <c r="L1" s="12" t="s">
        <v>15</v>
      </c>
    </row>
    <row r="3" spans="1:14" ht="30.75" x14ac:dyDescent="0.45">
      <c r="A3" s="13" t="s">
        <v>0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</row>
    <row r="4" spans="1:14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</row>
    <row r="5" spans="1:14" ht="30.75" x14ac:dyDescent="0.45">
      <c r="A5" s="13" t="s">
        <v>16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</row>
    <row r="6" spans="1:14" x14ac:dyDescent="0.25">
      <c r="L6" s="12" t="s">
        <v>3</v>
      </c>
    </row>
    <row r="8" spans="1:14" x14ac:dyDescent="0.25">
      <c r="A8" s="15" t="s">
        <v>17</v>
      </c>
      <c r="B8" s="16"/>
      <c r="C8" s="17" t="s">
        <v>18</v>
      </c>
      <c r="D8" s="18"/>
      <c r="E8" s="19"/>
      <c r="F8" s="20" t="s">
        <v>19</v>
      </c>
      <c r="G8" s="20" t="s">
        <v>20</v>
      </c>
      <c r="H8" s="20" t="s">
        <v>21</v>
      </c>
      <c r="I8" s="20" t="s">
        <v>22</v>
      </c>
      <c r="J8" s="20" t="s">
        <v>23</v>
      </c>
      <c r="K8" s="20" t="s">
        <v>5</v>
      </c>
      <c r="L8" s="20" t="s">
        <v>24</v>
      </c>
      <c r="M8" s="20" t="s">
        <v>25</v>
      </c>
    </row>
    <row r="9" spans="1:14" ht="16.5" thickBot="1" x14ac:dyDescent="0.3">
      <c r="A9" s="21"/>
      <c r="B9" s="22"/>
      <c r="C9" s="23" t="s">
        <v>26</v>
      </c>
      <c r="D9" s="23" t="s">
        <v>27</v>
      </c>
      <c r="E9" s="24" t="s">
        <v>28</v>
      </c>
      <c r="F9" s="22"/>
      <c r="G9" s="22"/>
      <c r="H9" s="24" t="s">
        <v>29</v>
      </c>
      <c r="I9" s="25" t="s">
        <v>30</v>
      </c>
      <c r="J9" s="22"/>
      <c r="K9" s="24" t="s">
        <v>10</v>
      </c>
      <c r="L9" s="24" t="s">
        <v>11</v>
      </c>
      <c r="M9" s="24" t="s">
        <v>10</v>
      </c>
    </row>
    <row r="10" spans="1:14" ht="16.5" thickTop="1" x14ac:dyDescent="0.25">
      <c r="A10" s="26">
        <v>1</v>
      </c>
      <c r="B10" s="27" t="s">
        <v>30</v>
      </c>
      <c r="C10" s="27"/>
      <c r="D10" s="83" t="s">
        <v>1114</v>
      </c>
      <c r="E10" s="29"/>
      <c r="F10" s="30">
        <v>0.32</v>
      </c>
      <c r="G10" s="27" t="s">
        <v>1115</v>
      </c>
      <c r="H10" s="34">
        <v>1995</v>
      </c>
      <c r="I10" s="31">
        <v>2</v>
      </c>
      <c r="J10" s="29"/>
      <c r="K10" s="32">
        <f t="shared" ref="K10:K73" si="0">IF(F10*I10&gt;0,F10*I10," ")</f>
        <v>0.64</v>
      </c>
      <c r="L10" s="33">
        <f t="shared" ref="L10:L73" si="1">K10</f>
        <v>0.64</v>
      </c>
      <c r="M10" s="33">
        <v>1.3</v>
      </c>
    </row>
    <row r="11" spans="1:14" x14ac:dyDescent="0.25">
      <c r="A11" s="26">
        <f t="shared" ref="A11:A74" si="2">A10+1</f>
        <v>2</v>
      </c>
      <c r="B11" s="29"/>
      <c r="C11" s="27"/>
      <c r="D11" s="83" t="s">
        <v>1116</v>
      </c>
      <c r="E11" s="29" t="s">
        <v>69</v>
      </c>
      <c r="F11" s="30">
        <v>0.25</v>
      </c>
      <c r="G11" s="27" t="s">
        <v>1117</v>
      </c>
      <c r="H11" s="34">
        <v>1990</v>
      </c>
      <c r="I11" s="35">
        <v>5</v>
      </c>
      <c r="J11" s="29"/>
      <c r="K11" s="32">
        <f t="shared" si="0"/>
        <v>1.25</v>
      </c>
      <c r="L11" s="33">
        <f t="shared" si="1"/>
        <v>1.25</v>
      </c>
      <c r="M11" s="32">
        <v>3.25</v>
      </c>
    </row>
    <row r="12" spans="1:14" x14ac:dyDescent="0.25">
      <c r="A12" s="26">
        <f t="shared" si="2"/>
        <v>3</v>
      </c>
      <c r="B12" s="29"/>
      <c r="C12" s="27"/>
      <c r="D12" s="83" t="s">
        <v>1118</v>
      </c>
      <c r="E12" s="29" t="s">
        <v>69</v>
      </c>
      <c r="F12" s="30">
        <v>0.25</v>
      </c>
      <c r="G12" s="27" t="s">
        <v>1119</v>
      </c>
      <c r="H12" s="34">
        <v>1990</v>
      </c>
      <c r="I12" s="35">
        <v>2</v>
      </c>
      <c r="J12" s="29"/>
      <c r="K12" s="32">
        <f t="shared" si="0"/>
        <v>0.5</v>
      </c>
      <c r="L12" s="33">
        <f t="shared" si="1"/>
        <v>0.5</v>
      </c>
      <c r="M12" s="32">
        <v>1</v>
      </c>
    </row>
    <row r="13" spans="1:14" x14ac:dyDescent="0.25">
      <c r="A13" s="26">
        <f t="shared" si="2"/>
        <v>4</v>
      </c>
      <c r="B13" s="29"/>
      <c r="C13" s="27"/>
      <c r="D13" s="83" t="s">
        <v>1120</v>
      </c>
      <c r="E13" s="29" t="s">
        <v>69</v>
      </c>
      <c r="F13" s="30">
        <v>0.25</v>
      </c>
      <c r="G13" s="27" t="s">
        <v>1121</v>
      </c>
      <c r="H13" s="34">
        <v>1990</v>
      </c>
      <c r="I13" s="35">
        <v>4</v>
      </c>
      <c r="J13" s="29"/>
      <c r="K13" s="32">
        <f t="shared" si="0"/>
        <v>1</v>
      </c>
      <c r="L13" s="33">
        <f t="shared" si="1"/>
        <v>1</v>
      </c>
      <c r="M13" s="32">
        <v>2.25</v>
      </c>
    </row>
    <row r="14" spans="1:14" x14ac:dyDescent="0.25">
      <c r="A14" s="26">
        <f t="shared" si="2"/>
        <v>5</v>
      </c>
      <c r="B14" s="29"/>
      <c r="C14" s="27"/>
      <c r="D14" s="28">
        <v>2512</v>
      </c>
      <c r="E14" s="29"/>
      <c r="F14" s="30">
        <v>0.25</v>
      </c>
      <c r="G14" s="27" t="s">
        <v>1122</v>
      </c>
      <c r="H14" s="34">
        <v>1990</v>
      </c>
      <c r="I14" s="35">
        <v>1</v>
      </c>
      <c r="J14" s="29"/>
      <c r="K14" s="32">
        <f t="shared" si="0"/>
        <v>0.25</v>
      </c>
      <c r="L14" s="33">
        <f t="shared" si="1"/>
        <v>0.25</v>
      </c>
      <c r="M14" s="32">
        <v>0.55000000000000004</v>
      </c>
    </row>
    <row r="15" spans="1:14" x14ac:dyDescent="0.25">
      <c r="A15" s="26">
        <f t="shared" si="2"/>
        <v>6</v>
      </c>
      <c r="B15" s="29"/>
      <c r="C15" s="27"/>
      <c r="D15" s="28">
        <f t="shared" ref="D15:D27" si="3">D14+1</f>
        <v>2513</v>
      </c>
      <c r="E15" s="29"/>
      <c r="F15" s="30">
        <v>0.25</v>
      </c>
      <c r="G15" s="27" t="s">
        <v>657</v>
      </c>
      <c r="H15" s="34">
        <v>1990</v>
      </c>
      <c r="I15" s="35">
        <v>1</v>
      </c>
      <c r="J15" s="29"/>
      <c r="K15" s="32">
        <f t="shared" si="0"/>
        <v>0.25</v>
      </c>
      <c r="L15" s="33">
        <f t="shared" si="1"/>
        <v>0.25</v>
      </c>
      <c r="M15" s="32">
        <v>0.9</v>
      </c>
    </row>
    <row r="16" spans="1:14" x14ac:dyDescent="0.25">
      <c r="A16" s="26">
        <f t="shared" si="2"/>
        <v>7</v>
      </c>
      <c r="B16" s="29"/>
      <c r="C16" s="27"/>
      <c r="D16" s="28">
        <f t="shared" si="3"/>
        <v>2514</v>
      </c>
      <c r="E16" s="29"/>
      <c r="F16" s="30">
        <v>0.25</v>
      </c>
      <c r="G16" s="27" t="s">
        <v>532</v>
      </c>
      <c r="H16" s="34">
        <v>1990</v>
      </c>
      <c r="I16" s="35">
        <v>1</v>
      </c>
      <c r="J16" s="29"/>
      <c r="K16" s="32">
        <f t="shared" si="0"/>
        <v>0.25</v>
      </c>
      <c r="L16" s="33">
        <f t="shared" si="1"/>
        <v>0.25</v>
      </c>
      <c r="M16" s="32">
        <v>0.5</v>
      </c>
    </row>
    <row r="17" spans="1:13" x14ac:dyDescent="0.25">
      <c r="A17" s="26">
        <f t="shared" si="2"/>
        <v>8</v>
      </c>
      <c r="B17" s="29"/>
      <c r="C17" s="27"/>
      <c r="D17" s="28">
        <f t="shared" si="3"/>
        <v>2515</v>
      </c>
      <c r="E17" s="29"/>
      <c r="F17" s="30">
        <v>0.25</v>
      </c>
      <c r="G17" s="27" t="s">
        <v>532</v>
      </c>
      <c r="H17" s="34">
        <v>1990</v>
      </c>
      <c r="I17" s="35">
        <v>1</v>
      </c>
      <c r="J17" s="29"/>
      <c r="K17" s="32">
        <f t="shared" si="0"/>
        <v>0.25</v>
      </c>
      <c r="L17" s="33">
        <f t="shared" si="1"/>
        <v>0.25</v>
      </c>
      <c r="M17" s="32">
        <v>0.5</v>
      </c>
    </row>
    <row r="18" spans="1:13" x14ac:dyDescent="0.25">
      <c r="A18" s="26">
        <f t="shared" si="2"/>
        <v>9</v>
      </c>
      <c r="B18" s="29"/>
      <c r="C18" s="27"/>
      <c r="D18" s="28">
        <v>2517</v>
      </c>
      <c r="E18" s="29"/>
      <c r="F18" s="30">
        <v>0.28999999999999998</v>
      </c>
      <c r="G18" s="27" t="s">
        <v>1123</v>
      </c>
      <c r="H18" s="34">
        <v>1991</v>
      </c>
      <c r="I18" s="35">
        <v>1</v>
      </c>
      <c r="J18" s="29"/>
      <c r="K18" s="32">
        <f t="shared" si="0"/>
        <v>0.28999999999999998</v>
      </c>
      <c r="L18" s="33">
        <f t="shared" si="1"/>
        <v>0.28999999999999998</v>
      </c>
      <c r="M18" s="32">
        <v>0.6</v>
      </c>
    </row>
    <row r="19" spans="1:13" x14ac:dyDescent="0.25">
      <c r="A19" s="26">
        <f t="shared" si="2"/>
        <v>10</v>
      </c>
      <c r="B19" s="29"/>
      <c r="C19" s="27"/>
      <c r="D19" s="28">
        <v>2518</v>
      </c>
      <c r="E19" s="29"/>
      <c r="F19" s="30">
        <v>0.28999999999999998</v>
      </c>
      <c r="G19" s="27" t="s">
        <v>1124</v>
      </c>
      <c r="H19" s="34">
        <v>1991</v>
      </c>
      <c r="I19" s="35">
        <v>1</v>
      </c>
      <c r="J19" s="29"/>
      <c r="K19" s="32">
        <f t="shared" si="0"/>
        <v>0.28999999999999998</v>
      </c>
      <c r="L19" s="33">
        <f t="shared" si="1"/>
        <v>0.28999999999999998</v>
      </c>
      <c r="M19" s="32">
        <v>0.6</v>
      </c>
    </row>
    <row r="20" spans="1:13" x14ac:dyDescent="0.25">
      <c r="A20" s="26">
        <f t="shared" si="2"/>
        <v>11</v>
      </c>
      <c r="B20" s="29"/>
      <c r="C20" s="27"/>
      <c r="D20" s="28">
        <v>2521</v>
      </c>
      <c r="E20" s="29"/>
      <c r="F20" s="30">
        <v>0.04</v>
      </c>
      <c r="G20" s="27" t="s">
        <v>1125</v>
      </c>
      <c r="H20" s="34">
        <v>1991</v>
      </c>
      <c r="I20" s="35">
        <v>1</v>
      </c>
      <c r="J20" s="29"/>
      <c r="K20" s="32">
        <f t="shared" si="0"/>
        <v>0.04</v>
      </c>
      <c r="L20" s="33">
        <f t="shared" si="1"/>
        <v>0.04</v>
      </c>
      <c r="M20" s="32">
        <v>0.25</v>
      </c>
    </row>
    <row r="21" spans="1:13" x14ac:dyDescent="0.25">
      <c r="A21" s="26">
        <f t="shared" si="2"/>
        <v>12</v>
      </c>
      <c r="B21" s="29"/>
      <c r="C21" s="27"/>
      <c r="D21" s="28">
        <f t="shared" si="3"/>
        <v>2522</v>
      </c>
      <c r="E21" s="29"/>
      <c r="F21" s="30">
        <v>0.28999999999999998</v>
      </c>
      <c r="G21" s="27" t="s">
        <v>1103</v>
      </c>
      <c r="H21" s="34">
        <v>1991</v>
      </c>
      <c r="I21" s="35">
        <v>1</v>
      </c>
      <c r="J21" s="29"/>
      <c r="K21" s="32">
        <f t="shared" si="0"/>
        <v>0.28999999999999998</v>
      </c>
      <c r="L21" s="33">
        <f t="shared" si="1"/>
        <v>0.28999999999999998</v>
      </c>
      <c r="M21" s="32">
        <v>0.6</v>
      </c>
    </row>
    <row r="22" spans="1:13" x14ac:dyDescent="0.25">
      <c r="A22" s="26">
        <f t="shared" si="2"/>
        <v>13</v>
      </c>
      <c r="B22" s="29"/>
      <c r="C22" s="27"/>
      <c r="D22" s="28">
        <f t="shared" si="3"/>
        <v>2523</v>
      </c>
      <c r="E22" s="29"/>
      <c r="F22" s="30">
        <v>0.28999999999999998</v>
      </c>
      <c r="G22" s="27" t="s">
        <v>1126</v>
      </c>
      <c r="H22" s="34">
        <v>1991</v>
      </c>
      <c r="I22" s="35">
        <v>1</v>
      </c>
      <c r="J22" s="29"/>
      <c r="K22" s="32">
        <f t="shared" si="0"/>
        <v>0.28999999999999998</v>
      </c>
      <c r="L22" s="33">
        <f t="shared" si="1"/>
        <v>0.28999999999999998</v>
      </c>
      <c r="M22" s="32">
        <v>0.65</v>
      </c>
    </row>
    <row r="23" spans="1:13" x14ac:dyDescent="0.25">
      <c r="A23" s="26">
        <f t="shared" si="2"/>
        <v>14</v>
      </c>
      <c r="B23" s="29"/>
      <c r="C23" s="27"/>
      <c r="D23" s="36" t="s">
        <v>1127</v>
      </c>
      <c r="E23" s="29"/>
      <c r="F23" s="30">
        <v>0.28999999999999998</v>
      </c>
      <c r="G23" s="27" t="s">
        <v>1126</v>
      </c>
      <c r="H23" s="34">
        <v>1991</v>
      </c>
      <c r="I23" s="35">
        <v>1</v>
      </c>
      <c r="J23" s="29"/>
      <c r="K23" s="32">
        <f t="shared" si="0"/>
        <v>0.28999999999999998</v>
      </c>
      <c r="L23" s="33">
        <f t="shared" si="1"/>
        <v>0.28999999999999998</v>
      </c>
      <c r="M23" s="32">
        <v>0.75</v>
      </c>
    </row>
    <row r="24" spans="1:13" x14ac:dyDescent="0.25">
      <c r="A24" s="26">
        <f t="shared" si="2"/>
        <v>15</v>
      </c>
      <c r="B24" s="29"/>
      <c r="C24" s="27"/>
      <c r="D24" s="28">
        <v>2524</v>
      </c>
      <c r="E24" s="29"/>
      <c r="F24" s="30">
        <v>0.28999999999999998</v>
      </c>
      <c r="G24" s="27" t="s">
        <v>1128</v>
      </c>
      <c r="H24" s="34">
        <v>1991</v>
      </c>
      <c r="I24" s="35">
        <v>1</v>
      </c>
      <c r="J24" s="29" t="s">
        <v>851</v>
      </c>
      <c r="K24" s="32">
        <f t="shared" si="0"/>
        <v>0.28999999999999998</v>
      </c>
      <c r="L24" s="33">
        <f t="shared" si="1"/>
        <v>0.28999999999999998</v>
      </c>
      <c r="M24" s="32">
        <v>0.6</v>
      </c>
    </row>
    <row r="25" spans="1:13" s="127" customFormat="1" x14ac:dyDescent="0.25">
      <c r="A25" s="118">
        <f t="shared" si="2"/>
        <v>16</v>
      </c>
      <c r="B25" s="119"/>
      <c r="C25" s="120"/>
      <c r="D25" s="128" t="s">
        <v>1626</v>
      </c>
      <c r="E25" s="119"/>
      <c r="F25" s="122">
        <v>0.28999999999999998</v>
      </c>
      <c r="G25" s="120" t="s">
        <v>1128</v>
      </c>
      <c r="H25" s="123">
        <v>1991</v>
      </c>
      <c r="I25" s="124">
        <v>1</v>
      </c>
      <c r="J25" s="119" t="s">
        <v>1628</v>
      </c>
      <c r="K25" s="125">
        <f>IF(F25*I25&gt;0,F25*I25," ")</f>
        <v>0.28999999999999998</v>
      </c>
      <c r="L25" s="126">
        <f t="shared" si="1"/>
        <v>0.28999999999999998</v>
      </c>
      <c r="M25" s="125">
        <v>1</v>
      </c>
    </row>
    <row r="26" spans="1:13" x14ac:dyDescent="0.25">
      <c r="A26" s="26">
        <f t="shared" si="2"/>
        <v>17</v>
      </c>
      <c r="B26" s="29"/>
      <c r="C26" s="27"/>
      <c r="D26" s="28">
        <f>D24+1</f>
        <v>2525</v>
      </c>
      <c r="E26" s="29"/>
      <c r="F26" s="30">
        <v>0.28999999999999998</v>
      </c>
      <c r="G26" s="80" t="s">
        <v>1129</v>
      </c>
      <c r="H26" s="34">
        <v>1991</v>
      </c>
      <c r="I26" s="35">
        <v>1</v>
      </c>
      <c r="J26" s="29"/>
      <c r="K26" s="32">
        <f t="shared" si="0"/>
        <v>0.28999999999999998</v>
      </c>
      <c r="L26" s="33">
        <f t="shared" si="1"/>
        <v>0.28999999999999998</v>
      </c>
      <c r="M26" s="32">
        <v>0.6</v>
      </c>
    </row>
    <row r="27" spans="1:13" x14ac:dyDescent="0.25">
      <c r="A27" s="26">
        <f t="shared" si="2"/>
        <v>18</v>
      </c>
      <c r="B27" s="29"/>
      <c r="C27" s="27"/>
      <c r="D27" s="28">
        <f t="shared" si="3"/>
        <v>2526</v>
      </c>
      <c r="E27" s="29"/>
      <c r="F27" s="30">
        <v>0.28999999999999998</v>
      </c>
      <c r="G27" s="27" t="s">
        <v>1130</v>
      </c>
      <c r="H27" s="34">
        <v>1991</v>
      </c>
      <c r="I27" s="35">
        <v>1</v>
      </c>
      <c r="J27" s="29"/>
      <c r="K27" s="32">
        <f t="shared" si="0"/>
        <v>0.28999999999999998</v>
      </c>
      <c r="L27" s="33">
        <f t="shared" si="1"/>
        <v>0.28999999999999998</v>
      </c>
      <c r="M27" s="32">
        <v>0.8</v>
      </c>
    </row>
    <row r="28" spans="1:13" x14ac:dyDescent="0.25">
      <c r="A28" s="26">
        <f t="shared" si="2"/>
        <v>19</v>
      </c>
      <c r="B28" s="29"/>
      <c r="C28" s="27"/>
      <c r="D28" s="28">
        <v>2529</v>
      </c>
      <c r="E28" s="29"/>
      <c r="F28" s="30">
        <v>0.19</v>
      </c>
      <c r="G28" s="27" t="s">
        <v>1131</v>
      </c>
      <c r="H28" s="34">
        <v>1991</v>
      </c>
      <c r="I28" s="35">
        <v>1</v>
      </c>
      <c r="J28" s="29"/>
      <c r="K28" s="32">
        <f t="shared" si="0"/>
        <v>0.19</v>
      </c>
      <c r="L28" s="33">
        <f t="shared" si="1"/>
        <v>0.19</v>
      </c>
      <c r="M28" s="32">
        <v>0.4</v>
      </c>
    </row>
    <row r="29" spans="1:13" x14ac:dyDescent="0.25">
      <c r="A29" s="26">
        <f t="shared" si="2"/>
        <v>20</v>
      </c>
      <c r="B29" s="29"/>
      <c r="C29" s="27"/>
      <c r="D29" s="28">
        <v>2529</v>
      </c>
      <c r="E29" s="29" t="s">
        <v>69</v>
      </c>
      <c r="F29" s="30">
        <v>0.19</v>
      </c>
      <c r="G29" s="27" t="s">
        <v>1131</v>
      </c>
      <c r="H29" s="34">
        <v>1993</v>
      </c>
      <c r="I29" s="35">
        <v>1</v>
      </c>
      <c r="J29" s="29" t="s">
        <v>1132</v>
      </c>
      <c r="K29" s="32">
        <f t="shared" si="0"/>
        <v>0.19</v>
      </c>
      <c r="L29" s="33">
        <f t="shared" si="1"/>
        <v>0.19</v>
      </c>
      <c r="M29" s="32">
        <v>0.4</v>
      </c>
    </row>
    <row r="30" spans="1:13" x14ac:dyDescent="0.25">
      <c r="A30" s="26">
        <f t="shared" si="2"/>
        <v>21</v>
      </c>
      <c r="B30" s="29"/>
      <c r="C30" s="27"/>
      <c r="D30" s="36" t="s">
        <v>1133</v>
      </c>
      <c r="E30" s="29"/>
      <c r="F30" s="30">
        <v>0.19</v>
      </c>
      <c r="G30" s="27" t="s">
        <v>1131</v>
      </c>
      <c r="H30" s="34">
        <v>1994</v>
      </c>
      <c r="I30" s="35">
        <v>1</v>
      </c>
      <c r="J30" s="29"/>
      <c r="K30" s="32">
        <f t="shared" si="0"/>
        <v>0.19</v>
      </c>
      <c r="L30" s="33">
        <f t="shared" si="1"/>
        <v>0.19</v>
      </c>
      <c r="M30" s="32">
        <v>0.5</v>
      </c>
    </row>
    <row r="31" spans="1:13" x14ac:dyDescent="0.25">
      <c r="A31" s="26">
        <f t="shared" si="2"/>
        <v>22</v>
      </c>
      <c r="B31" s="29"/>
      <c r="C31" s="27"/>
      <c r="D31" s="28">
        <v>2531</v>
      </c>
      <c r="E31" s="29"/>
      <c r="F31" s="30">
        <v>0.28999999999999998</v>
      </c>
      <c r="G31" s="80" t="s">
        <v>1134</v>
      </c>
      <c r="H31" s="34">
        <v>1991</v>
      </c>
      <c r="I31" s="35">
        <v>1</v>
      </c>
      <c r="J31" s="29"/>
      <c r="K31" s="32">
        <f t="shared" si="0"/>
        <v>0.28999999999999998</v>
      </c>
      <c r="L31" s="33">
        <f t="shared" si="1"/>
        <v>0.28999999999999998</v>
      </c>
      <c r="M31" s="32">
        <v>0.6</v>
      </c>
    </row>
    <row r="32" spans="1:13" x14ac:dyDescent="0.25">
      <c r="A32" s="26">
        <f t="shared" si="2"/>
        <v>23</v>
      </c>
      <c r="B32" s="29"/>
      <c r="C32" s="27"/>
      <c r="D32" s="36" t="s">
        <v>1135</v>
      </c>
      <c r="E32" s="29"/>
      <c r="F32" s="30">
        <v>0.28999999999999998</v>
      </c>
      <c r="G32" s="27" t="s">
        <v>1136</v>
      </c>
      <c r="H32" s="34">
        <v>1991</v>
      </c>
      <c r="I32" s="35">
        <v>1</v>
      </c>
      <c r="J32" s="29"/>
      <c r="K32" s="32">
        <f t="shared" si="0"/>
        <v>0.28999999999999998</v>
      </c>
      <c r="L32" s="33">
        <f t="shared" si="1"/>
        <v>0.28999999999999998</v>
      </c>
      <c r="M32" s="32">
        <v>0.6</v>
      </c>
    </row>
    <row r="33" spans="1:13" x14ac:dyDescent="0.25">
      <c r="A33" s="26">
        <f t="shared" si="2"/>
        <v>24</v>
      </c>
      <c r="B33" s="29"/>
      <c r="C33" s="27"/>
      <c r="D33" s="28">
        <v>2532</v>
      </c>
      <c r="E33" s="29"/>
      <c r="F33" s="30">
        <v>0.5</v>
      </c>
      <c r="G33" s="27" t="s">
        <v>1137</v>
      </c>
      <c r="H33" s="34">
        <v>1991</v>
      </c>
      <c r="I33" s="35">
        <v>1</v>
      </c>
      <c r="J33" s="29"/>
      <c r="K33" s="32">
        <f t="shared" si="0"/>
        <v>0.5</v>
      </c>
      <c r="L33" s="33">
        <f t="shared" si="1"/>
        <v>0.5</v>
      </c>
      <c r="M33" s="32">
        <v>1</v>
      </c>
    </row>
    <row r="34" spans="1:13" x14ac:dyDescent="0.25">
      <c r="A34" s="26">
        <f t="shared" si="2"/>
        <v>25</v>
      </c>
      <c r="B34" s="29"/>
      <c r="C34" s="27"/>
      <c r="D34" s="28">
        <f t="shared" ref="D34:D44" si="4">D33+1</f>
        <v>2533</v>
      </c>
      <c r="E34" s="29"/>
      <c r="F34" s="30">
        <v>0.28999999999999998</v>
      </c>
      <c r="G34" s="27" t="s">
        <v>246</v>
      </c>
      <c r="H34" s="34">
        <v>1991</v>
      </c>
      <c r="I34" s="35">
        <v>1</v>
      </c>
      <c r="J34" s="29"/>
      <c r="K34" s="32">
        <f t="shared" si="0"/>
        <v>0.28999999999999998</v>
      </c>
      <c r="L34" s="33">
        <f t="shared" si="1"/>
        <v>0.28999999999999998</v>
      </c>
      <c r="M34" s="32">
        <v>0.9</v>
      </c>
    </row>
    <row r="35" spans="1:13" x14ac:dyDescent="0.25">
      <c r="A35" s="26">
        <f t="shared" si="2"/>
        <v>26</v>
      </c>
      <c r="B35" s="29"/>
      <c r="C35" s="27"/>
      <c r="D35" s="28">
        <f t="shared" si="4"/>
        <v>2534</v>
      </c>
      <c r="E35" s="29"/>
      <c r="F35" s="30">
        <v>0.28999999999999998</v>
      </c>
      <c r="G35" s="27" t="s">
        <v>1138</v>
      </c>
      <c r="H35" s="34">
        <v>1991</v>
      </c>
      <c r="I35" s="35">
        <v>1</v>
      </c>
      <c r="J35" s="29"/>
      <c r="K35" s="32">
        <f t="shared" si="0"/>
        <v>0.28999999999999998</v>
      </c>
      <c r="L35" s="33">
        <f t="shared" si="1"/>
        <v>0.28999999999999998</v>
      </c>
      <c r="M35" s="32">
        <v>0.6</v>
      </c>
    </row>
    <row r="36" spans="1:13" x14ac:dyDescent="0.25">
      <c r="A36" s="26">
        <f t="shared" si="2"/>
        <v>27</v>
      </c>
      <c r="B36" s="29"/>
      <c r="C36" s="27"/>
      <c r="D36" s="28">
        <f t="shared" si="4"/>
        <v>2535</v>
      </c>
      <c r="E36" s="29"/>
      <c r="F36" s="30">
        <v>0.28999999999999998</v>
      </c>
      <c r="G36" s="27" t="s">
        <v>714</v>
      </c>
      <c r="H36" s="34">
        <v>1991</v>
      </c>
      <c r="I36" s="35">
        <v>1</v>
      </c>
      <c r="J36" s="29" t="s">
        <v>1139</v>
      </c>
      <c r="K36" s="32">
        <f t="shared" si="0"/>
        <v>0.28999999999999998</v>
      </c>
      <c r="L36" s="33">
        <f t="shared" si="1"/>
        <v>0.28999999999999998</v>
      </c>
      <c r="M36" s="32">
        <v>0.6</v>
      </c>
    </row>
    <row r="37" spans="1:13" x14ac:dyDescent="0.25">
      <c r="A37" s="26">
        <f t="shared" si="2"/>
        <v>28</v>
      </c>
      <c r="B37" s="29"/>
      <c r="C37" s="27"/>
      <c r="D37" s="36" t="s">
        <v>1627</v>
      </c>
      <c r="E37" s="29"/>
      <c r="F37" s="30">
        <v>0.28999999999999998</v>
      </c>
      <c r="G37" s="27" t="s">
        <v>714</v>
      </c>
      <c r="H37" s="34">
        <v>1991</v>
      </c>
      <c r="I37" s="35">
        <v>1</v>
      </c>
      <c r="J37" s="29" t="s">
        <v>779</v>
      </c>
      <c r="K37" s="32">
        <f t="shared" si="0"/>
        <v>0.28999999999999998</v>
      </c>
      <c r="L37" s="33">
        <f t="shared" si="1"/>
        <v>0.28999999999999998</v>
      </c>
      <c r="M37" s="32">
        <v>0.85</v>
      </c>
    </row>
    <row r="38" spans="1:13" x14ac:dyDescent="0.25">
      <c r="A38" s="26">
        <f t="shared" si="2"/>
        <v>29</v>
      </c>
      <c r="B38" s="29"/>
      <c r="C38" s="27"/>
      <c r="D38" s="28">
        <v>2537</v>
      </c>
      <c r="E38" s="29"/>
      <c r="F38" s="30">
        <v>0.52</v>
      </c>
      <c r="G38" s="27" t="s">
        <v>714</v>
      </c>
      <c r="H38" s="34">
        <v>1991</v>
      </c>
      <c r="I38" s="35">
        <v>1</v>
      </c>
      <c r="J38" s="29"/>
      <c r="K38" s="32">
        <f t="shared" si="0"/>
        <v>0.52</v>
      </c>
      <c r="L38" s="33">
        <f t="shared" si="1"/>
        <v>0.52</v>
      </c>
      <c r="M38" s="32">
        <v>0.9</v>
      </c>
    </row>
    <row r="39" spans="1:13" x14ac:dyDescent="0.25">
      <c r="A39" s="26">
        <f t="shared" si="2"/>
        <v>30</v>
      </c>
      <c r="B39" s="29"/>
      <c r="C39" s="27"/>
      <c r="D39" s="28">
        <f t="shared" si="4"/>
        <v>2538</v>
      </c>
      <c r="E39" s="29"/>
      <c r="F39" s="30">
        <v>0.28999999999999998</v>
      </c>
      <c r="G39" s="27" t="s">
        <v>1140</v>
      </c>
      <c r="H39" s="34">
        <v>1991</v>
      </c>
      <c r="I39" s="35">
        <v>1</v>
      </c>
      <c r="J39" s="29"/>
      <c r="K39" s="32">
        <f t="shared" si="0"/>
        <v>0.28999999999999998</v>
      </c>
      <c r="L39" s="33">
        <f t="shared" si="1"/>
        <v>0.28999999999999998</v>
      </c>
      <c r="M39" s="32">
        <v>0.6</v>
      </c>
    </row>
    <row r="40" spans="1:13" x14ac:dyDescent="0.25">
      <c r="A40" s="26">
        <f t="shared" si="2"/>
        <v>31</v>
      </c>
      <c r="B40" s="29"/>
      <c r="C40" s="27"/>
      <c r="D40" s="28">
        <f t="shared" si="4"/>
        <v>2539</v>
      </c>
      <c r="E40" s="29"/>
      <c r="F40" s="30">
        <v>1</v>
      </c>
      <c r="G40" s="84" t="s">
        <v>1141</v>
      </c>
      <c r="H40" s="34">
        <v>1991</v>
      </c>
      <c r="I40" s="35">
        <v>1</v>
      </c>
      <c r="J40" s="29"/>
      <c r="K40" s="32">
        <f t="shared" si="0"/>
        <v>1</v>
      </c>
      <c r="L40" s="33">
        <f t="shared" si="1"/>
        <v>1</v>
      </c>
      <c r="M40" s="32">
        <v>2</v>
      </c>
    </row>
    <row r="41" spans="1:13" x14ac:dyDescent="0.25">
      <c r="A41" s="26">
        <f t="shared" si="2"/>
        <v>32</v>
      </c>
      <c r="B41" s="29"/>
      <c r="C41" s="27"/>
      <c r="D41" s="28">
        <f t="shared" si="4"/>
        <v>2540</v>
      </c>
      <c r="E41" s="29"/>
      <c r="F41" s="30">
        <v>2.9</v>
      </c>
      <c r="G41" s="27" t="s">
        <v>1142</v>
      </c>
      <c r="H41" s="34">
        <v>1991</v>
      </c>
      <c r="I41" s="35">
        <v>1</v>
      </c>
      <c r="J41" s="29"/>
      <c r="K41" s="32">
        <f t="shared" si="0"/>
        <v>2.9</v>
      </c>
      <c r="L41" s="33">
        <f t="shared" si="1"/>
        <v>2.9</v>
      </c>
      <c r="M41" s="32">
        <v>6</v>
      </c>
    </row>
    <row r="42" spans="1:13" x14ac:dyDescent="0.25">
      <c r="A42" s="26">
        <f t="shared" si="2"/>
        <v>33</v>
      </c>
      <c r="B42" s="29"/>
      <c r="C42" s="27"/>
      <c r="D42" s="28">
        <f t="shared" si="4"/>
        <v>2541</v>
      </c>
      <c r="E42" s="29"/>
      <c r="F42" s="30">
        <v>9.9499999999999993</v>
      </c>
      <c r="G42" s="27" t="s">
        <v>1143</v>
      </c>
      <c r="H42" s="34">
        <v>1991</v>
      </c>
      <c r="I42" s="35">
        <v>1</v>
      </c>
      <c r="J42" s="29"/>
      <c r="K42" s="32">
        <f t="shared" si="0"/>
        <v>9.9499999999999993</v>
      </c>
      <c r="L42" s="33">
        <f t="shared" si="1"/>
        <v>9.9499999999999993</v>
      </c>
      <c r="M42" s="32">
        <v>20</v>
      </c>
    </row>
    <row r="43" spans="1:13" x14ac:dyDescent="0.25">
      <c r="A43" s="26">
        <f t="shared" si="2"/>
        <v>34</v>
      </c>
      <c r="B43" s="29"/>
      <c r="C43" s="27"/>
      <c r="D43" s="28">
        <f t="shared" si="4"/>
        <v>2542</v>
      </c>
      <c r="E43" s="29"/>
      <c r="F43" s="30">
        <v>14</v>
      </c>
      <c r="G43" s="27" t="s">
        <v>1144</v>
      </c>
      <c r="H43" s="34">
        <v>1991</v>
      </c>
      <c r="I43" s="35">
        <v>1</v>
      </c>
      <c r="J43" s="29"/>
      <c r="K43" s="32">
        <f t="shared" si="0"/>
        <v>14</v>
      </c>
      <c r="L43" s="33">
        <f t="shared" si="1"/>
        <v>14</v>
      </c>
      <c r="M43" s="32">
        <v>25</v>
      </c>
    </row>
    <row r="44" spans="1:13" x14ac:dyDescent="0.25">
      <c r="A44" s="26">
        <f t="shared" si="2"/>
        <v>35</v>
      </c>
      <c r="B44" s="29"/>
      <c r="C44" s="27"/>
      <c r="D44" s="28">
        <f t="shared" si="4"/>
        <v>2543</v>
      </c>
      <c r="E44" s="29"/>
      <c r="F44" s="30">
        <v>2.9</v>
      </c>
      <c r="G44" s="27" t="s">
        <v>1142</v>
      </c>
      <c r="H44" s="34">
        <v>1993</v>
      </c>
      <c r="I44" s="35">
        <v>1</v>
      </c>
      <c r="J44" s="29"/>
      <c r="K44" s="32">
        <f t="shared" si="0"/>
        <v>2.9</v>
      </c>
      <c r="L44" s="33">
        <f t="shared" si="1"/>
        <v>2.9</v>
      </c>
      <c r="M44" s="32">
        <v>6</v>
      </c>
    </row>
    <row r="45" spans="1:13" x14ac:dyDescent="0.25">
      <c r="A45" s="26">
        <f t="shared" si="2"/>
        <v>36</v>
      </c>
      <c r="B45" s="29"/>
      <c r="C45" s="27"/>
      <c r="D45" s="28">
        <f>D44+1</f>
        <v>2544</v>
      </c>
      <c r="E45" s="29"/>
      <c r="F45" s="30">
        <v>3</v>
      </c>
      <c r="G45" s="27" t="s">
        <v>1142</v>
      </c>
      <c r="H45" s="34">
        <v>1995</v>
      </c>
      <c r="I45" s="35">
        <v>1</v>
      </c>
      <c r="J45" s="29" t="s">
        <v>1145</v>
      </c>
      <c r="K45" s="32">
        <f t="shared" si="0"/>
        <v>3</v>
      </c>
      <c r="L45" s="33">
        <f t="shared" si="1"/>
        <v>3</v>
      </c>
      <c r="M45" s="32">
        <v>5.75</v>
      </c>
    </row>
    <row r="46" spans="1:13" x14ac:dyDescent="0.25">
      <c r="A46" s="26">
        <f t="shared" si="2"/>
        <v>37</v>
      </c>
      <c r="B46" s="29"/>
      <c r="C46" s="27"/>
      <c r="D46" s="28">
        <v>2544</v>
      </c>
      <c r="E46" s="29" t="s">
        <v>51</v>
      </c>
      <c r="F46" s="30">
        <v>3</v>
      </c>
      <c r="G46" s="27" t="s">
        <v>1142</v>
      </c>
      <c r="H46" s="34">
        <v>1995</v>
      </c>
      <c r="I46" s="35">
        <v>1</v>
      </c>
      <c r="J46" s="29" t="s">
        <v>1146</v>
      </c>
      <c r="K46" s="32">
        <f t="shared" si="0"/>
        <v>3</v>
      </c>
      <c r="L46" s="33">
        <f t="shared" si="1"/>
        <v>3</v>
      </c>
      <c r="M46" s="32">
        <v>5.75</v>
      </c>
    </row>
    <row r="47" spans="1:13" x14ac:dyDescent="0.25">
      <c r="A47" s="26">
        <f t="shared" si="2"/>
        <v>38</v>
      </c>
      <c r="B47" s="29"/>
      <c r="C47" s="27"/>
      <c r="D47" s="36" t="s">
        <v>1147</v>
      </c>
      <c r="E47" s="29"/>
      <c r="F47" s="30">
        <v>10.75</v>
      </c>
      <c r="G47" s="27" t="s">
        <v>1148</v>
      </c>
      <c r="H47" s="34">
        <v>1995</v>
      </c>
      <c r="I47" s="35">
        <v>1</v>
      </c>
      <c r="J47" s="29"/>
      <c r="K47" s="32">
        <f t="shared" si="0"/>
        <v>10.75</v>
      </c>
      <c r="L47" s="33">
        <f t="shared" si="1"/>
        <v>10.75</v>
      </c>
      <c r="M47" s="32">
        <v>20</v>
      </c>
    </row>
    <row r="48" spans="1:13" x14ac:dyDescent="0.25">
      <c r="A48" s="26">
        <f t="shared" si="2"/>
        <v>39</v>
      </c>
      <c r="B48" s="29"/>
      <c r="C48" s="27"/>
      <c r="D48" s="28">
        <v>2550</v>
      </c>
      <c r="E48" s="29"/>
      <c r="F48" s="30">
        <v>0.28999999999999998</v>
      </c>
      <c r="G48" s="27" t="s">
        <v>1149</v>
      </c>
      <c r="H48" s="34">
        <v>1991</v>
      </c>
      <c r="I48" s="35">
        <v>1</v>
      </c>
      <c r="J48" s="29"/>
      <c r="K48" s="32">
        <f t="shared" si="0"/>
        <v>0.28999999999999998</v>
      </c>
      <c r="L48" s="33">
        <f t="shared" si="1"/>
        <v>0.28999999999999998</v>
      </c>
      <c r="M48" s="32">
        <v>0.6</v>
      </c>
    </row>
    <row r="49" spans="1:13" x14ac:dyDescent="0.25">
      <c r="A49" s="26">
        <f t="shared" si="2"/>
        <v>40</v>
      </c>
      <c r="B49" s="29"/>
      <c r="C49" s="27"/>
      <c r="D49" s="28">
        <f>D48+1</f>
        <v>2551</v>
      </c>
      <c r="E49" s="29"/>
      <c r="F49" s="30">
        <v>0.28999999999999998</v>
      </c>
      <c r="G49" s="80" t="s">
        <v>1150</v>
      </c>
      <c r="H49" s="34">
        <v>1991</v>
      </c>
      <c r="I49" s="35">
        <v>1</v>
      </c>
      <c r="J49" s="29"/>
      <c r="K49" s="32">
        <f t="shared" si="0"/>
        <v>0.28999999999999998</v>
      </c>
      <c r="L49" s="33">
        <f t="shared" si="1"/>
        <v>0.28999999999999998</v>
      </c>
      <c r="M49" s="32">
        <v>0.6</v>
      </c>
    </row>
    <row r="50" spans="1:13" x14ac:dyDescent="0.25">
      <c r="A50" s="26">
        <f t="shared" si="2"/>
        <v>41</v>
      </c>
      <c r="B50" s="29"/>
      <c r="C50" s="27"/>
      <c r="D50" s="83" t="s">
        <v>1151</v>
      </c>
      <c r="E50" s="29" t="s">
        <v>69</v>
      </c>
      <c r="F50" s="30">
        <v>0.28999999999999998</v>
      </c>
      <c r="G50" s="27" t="s">
        <v>1152</v>
      </c>
      <c r="H50" s="34">
        <v>1991</v>
      </c>
      <c r="I50" s="35">
        <v>5</v>
      </c>
      <c r="J50" s="29"/>
      <c r="K50" s="32">
        <f t="shared" si="0"/>
        <v>1.45</v>
      </c>
      <c r="L50" s="33">
        <f t="shared" si="1"/>
        <v>1.45</v>
      </c>
      <c r="M50" s="32">
        <v>3</v>
      </c>
    </row>
    <row r="51" spans="1:13" x14ac:dyDescent="0.25">
      <c r="A51" s="26">
        <f t="shared" si="2"/>
        <v>42</v>
      </c>
      <c r="B51" s="29"/>
      <c r="C51" s="27"/>
      <c r="D51" s="28">
        <v>2558</v>
      </c>
      <c r="E51" s="29"/>
      <c r="F51" s="30">
        <v>0.28999999999999998</v>
      </c>
      <c r="G51" s="27" t="s">
        <v>1153</v>
      </c>
      <c r="H51" s="34">
        <v>1991</v>
      </c>
      <c r="I51" s="35">
        <v>1</v>
      </c>
      <c r="J51" s="29"/>
      <c r="K51" s="32">
        <f t="shared" si="0"/>
        <v>0.28999999999999998</v>
      </c>
      <c r="L51" s="33">
        <f t="shared" si="1"/>
        <v>0.28999999999999998</v>
      </c>
      <c r="M51" s="32">
        <v>0.6</v>
      </c>
    </row>
    <row r="52" spans="1:13" x14ac:dyDescent="0.25">
      <c r="A52" s="26">
        <f t="shared" si="2"/>
        <v>43</v>
      </c>
      <c r="B52" s="29"/>
      <c r="C52" s="27"/>
      <c r="D52" s="28">
        <v>2560</v>
      </c>
      <c r="E52" s="29"/>
      <c r="F52" s="30">
        <v>0.28999999999999998</v>
      </c>
      <c r="G52" s="27" t="s">
        <v>1154</v>
      </c>
      <c r="H52" s="34">
        <v>1991</v>
      </c>
      <c r="I52" s="35">
        <v>1</v>
      </c>
      <c r="J52" s="29"/>
      <c r="K52" s="32">
        <f t="shared" si="0"/>
        <v>0.28999999999999998</v>
      </c>
      <c r="L52" s="33">
        <f t="shared" si="1"/>
        <v>0.28999999999999998</v>
      </c>
      <c r="M52" s="32">
        <v>0.6</v>
      </c>
    </row>
    <row r="53" spans="1:13" x14ac:dyDescent="0.25">
      <c r="A53" s="26">
        <f t="shared" si="2"/>
        <v>44</v>
      </c>
      <c r="B53" s="29"/>
      <c r="C53" s="27"/>
      <c r="D53" s="28">
        <f>D52+1</f>
        <v>2561</v>
      </c>
      <c r="E53" s="29"/>
      <c r="F53" s="30">
        <v>0.28999999999999998</v>
      </c>
      <c r="G53" s="27" t="s">
        <v>1155</v>
      </c>
      <c r="H53" s="34">
        <v>1991</v>
      </c>
      <c r="I53" s="35">
        <v>1</v>
      </c>
      <c r="J53" s="29"/>
      <c r="K53" s="32">
        <f t="shared" si="0"/>
        <v>0.28999999999999998</v>
      </c>
      <c r="L53" s="33">
        <f t="shared" si="1"/>
        <v>0.28999999999999998</v>
      </c>
      <c r="M53" s="32">
        <v>0.6</v>
      </c>
    </row>
    <row r="54" spans="1:13" x14ac:dyDescent="0.25">
      <c r="A54" s="26">
        <f t="shared" si="2"/>
        <v>45</v>
      </c>
      <c r="B54" s="29"/>
      <c r="C54" s="27"/>
      <c r="D54" s="28">
        <v>2567</v>
      </c>
      <c r="E54" s="29"/>
      <c r="F54" s="30">
        <v>0.28999999999999998</v>
      </c>
      <c r="G54" s="27" t="s">
        <v>1156</v>
      </c>
      <c r="H54" s="34">
        <v>1991</v>
      </c>
      <c r="I54" s="35">
        <v>1</v>
      </c>
      <c r="J54" s="29"/>
      <c r="K54" s="32">
        <f t="shared" si="0"/>
        <v>0.28999999999999998</v>
      </c>
      <c r="L54" s="33">
        <f t="shared" si="1"/>
        <v>0.28999999999999998</v>
      </c>
      <c r="M54" s="32">
        <v>0.6</v>
      </c>
    </row>
    <row r="55" spans="1:13" x14ac:dyDescent="0.25">
      <c r="A55" s="26">
        <f t="shared" si="2"/>
        <v>46</v>
      </c>
      <c r="B55" s="29"/>
      <c r="C55" s="27"/>
      <c r="D55" s="28">
        <v>2578</v>
      </c>
      <c r="E55" s="29"/>
      <c r="F55" s="30">
        <v>0.28999999999999998</v>
      </c>
      <c r="G55" s="27" t="s">
        <v>532</v>
      </c>
      <c r="H55" s="34">
        <v>1991</v>
      </c>
      <c r="I55" s="35">
        <v>1</v>
      </c>
      <c r="J55" s="29"/>
      <c r="K55" s="32">
        <f t="shared" si="0"/>
        <v>0.28999999999999998</v>
      </c>
      <c r="L55" s="33">
        <f t="shared" si="1"/>
        <v>0.28999999999999998</v>
      </c>
      <c r="M55" s="32">
        <v>0.6</v>
      </c>
    </row>
    <row r="56" spans="1:13" x14ac:dyDescent="0.25">
      <c r="A56" s="26">
        <f t="shared" si="2"/>
        <v>47</v>
      </c>
      <c r="B56" s="29"/>
      <c r="C56" s="27"/>
      <c r="D56" s="28">
        <f>D55+1</f>
        <v>2579</v>
      </c>
      <c r="E56" s="29"/>
      <c r="F56" s="30">
        <v>0.28999999999999998</v>
      </c>
      <c r="G56" s="27" t="s">
        <v>532</v>
      </c>
      <c r="H56" s="34">
        <v>1991</v>
      </c>
      <c r="I56" s="35">
        <v>1</v>
      </c>
      <c r="J56" s="29"/>
      <c r="K56" s="32">
        <f t="shared" si="0"/>
        <v>0.28999999999999998</v>
      </c>
      <c r="L56" s="33">
        <f t="shared" si="1"/>
        <v>0.28999999999999998</v>
      </c>
      <c r="M56" s="32">
        <v>0.6</v>
      </c>
    </row>
    <row r="57" spans="1:13" x14ac:dyDescent="0.25">
      <c r="A57" s="26">
        <f t="shared" si="2"/>
        <v>48</v>
      </c>
      <c r="B57" s="29"/>
      <c r="C57" s="27"/>
      <c r="D57" s="28">
        <v>2587</v>
      </c>
      <c r="E57" s="29"/>
      <c r="F57" s="30">
        <v>0.32</v>
      </c>
      <c r="G57" s="27" t="s">
        <v>1157</v>
      </c>
      <c r="H57" s="34">
        <v>1995</v>
      </c>
      <c r="I57" s="35">
        <v>1</v>
      </c>
      <c r="J57" s="29"/>
      <c r="K57" s="32">
        <f t="shared" si="0"/>
        <v>0.32</v>
      </c>
      <c r="L57" s="33">
        <f t="shared" si="1"/>
        <v>0.32</v>
      </c>
      <c r="M57" s="32">
        <v>0.65</v>
      </c>
    </row>
    <row r="58" spans="1:13" x14ac:dyDescent="0.25">
      <c r="A58" s="26">
        <f t="shared" si="2"/>
        <v>49</v>
      </c>
      <c r="B58" s="29"/>
      <c r="C58" s="27"/>
      <c r="D58" s="28">
        <v>2590</v>
      </c>
      <c r="E58" s="29"/>
      <c r="F58" s="30">
        <v>1</v>
      </c>
      <c r="G58" s="27" t="s">
        <v>1158</v>
      </c>
      <c r="H58" s="34">
        <v>1994</v>
      </c>
      <c r="I58" s="35">
        <v>1</v>
      </c>
      <c r="J58" s="29"/>
      <c r="K58" s="32">
        <f t="shared" si="0"/>
        <v>1</v>
      </c>
      <c r="L58" s="33">
        <f t="shared" si="1"/>
        <v>1</v>
      </c>
      <c r="M58" s="32">
        <v>1.9</v>
      </c>
    </row>
    <row r="59" spans="1:13" x14ac:dyDescent="0.25">
      <c r="A59" s="26">
        <f t="shared" si="2"/>
        <v>50</v>
      </c>
      <c r="B59" s="29"/>
      <c r="C59" s="27"/>
      <c r="D59" s="28">
        <v>2592</v>
      </c>
      <c r="E59" s="29"/>
      <c r="F59" s="30">
        <v>5</v>
      </c>
      <c r="G59" s="27" t="s">
        <v>1159</v>
      </c>
      <c r="H59" s="34">
        <v>1994</v>
      </c>
      <c r="I59" s="35">
        <v>1</v>
      </c>
      <c r="J59" s="29"/>
      <c r="K59" s="32">
        <f t="shared" si="0"/>
        <v>5</v>
      </c>
      <c r="L59" s="33">
        <f t="shared" si="1"/>
        <v>5</v>
      </c>
      <c r="M59" s="32">
        <v>8</v>
      </c>
    </row>
    <row r="60" spans="1:13" x14ac:dyDescent="0.25">
      <c r="A60" s="26">
        <f t="shared" si="2"/>
        <v>51</v>
      </c>
      <c r="B60" s="29"/>
      <c r="C60" s="27"/>
      <c r="D60" s="28">
        <v>2595</v>
      </c>
      <c r="E60" s="29"/>
      <c r="F60" s="30">
        <v>0.28999999999999998</v>
      </c>
      <c r="G60" s="27" t="s">
        <v>1160</v>
      </c>
      <c r="H60" s="34">
        <v>1992</v>
      </c>
      <c r="I60" s="35">
        <v>1</v>
      </c>
      <c r="J60" s="29"/>
      <c r="K60" s="32">
        <f t="shared" si="0"/>
        <v>0.28999999999999998</v>
      </c>
      <c r="L60" s="33">
        <f t="shared" si="1"/>
        <v>0.28999999999999998</v>
      </c>
      <c r="M60" s="32">
        <v>0.6</v>
      </c>
    </row>
    <row r="61" spans="1:13" x14ac:dyDescent="0.25">
      <c r="A61" s="26">
        <f t="shared" si="2"/>
        <v>52</v>
      </c>
      <c r="B61" s="29"/>
      <c r="C61" s="27"/>
      <c r="D61" s="28">
        <f t="shared" ref="D61:D73" si="5">D60+1</f>
        <v>2596</v>
      </c>
      <c r="E61" s="29"/>
      <c r="F61" s="30">
        <v>0.28999999999999998</v>
      </c>
      <c r="G61" s="27" t="s">
        <v>1160</v>
      </c>
      <c r="H61" s="34">
        <v>1992</v>
      </c>
      <c r="I61" s="35">
        <v>1</v>
      </c>
      <c r="J61" s="29"/>
      <c r="K61" s="32">
        <f t="shared" si="0"/>
        <v>0.28999999999999998</v>
      </c>
      <c r="L61" s="33">
        <f t="shared" si="1"/>
        <v>0.28999999999999998</v>
      </c>
      <c r="M61" s="32">
        <v>0.6</v>
      </c>
    </row>
    <row r="62" spans="1:13" x14ac:dyDescent="0.25">
      <c r="A62" s="26">
        <f t="shared" si="2"/>
        <v>53</v>
      </c>
      <c r="B62" s="29"/>
      <c r="C62" s="27"/>
      <c r="D62" s="28">
        <f t="shared" si="5"/>
        <v>2597</v>
      </c>
      <c r="E62" s="29"/>
      <c r="F62" s="30">
        <v>0.28999999999999998</v>
      </c>
      <c r="G62" s="27" t="s">
        <v>1160</v>
      </c>
      <c r="H62" s="34">
        <v>1992</v>
      </c>
      <c r="I62" s="35">
        <v>1</v>
      </c>
      <c r="J62" s="29"/>
      <c r="K62" s="32">
        <f t="shared" si="0"/>
        <v>0.28999999999999998</v>
      </c>
      <c r="L62" s="33">
        <f t="shared" si="1"/>
        <v>0.28999999999999998</v>
      </c>
      <c r="M62" s="32">
        <v>0.6</v>
      </c>
    </row>
    <row r="63" spans="1:13" x14ac:dyDescent="0.25">
      <c r="A63" s="26">
        <f t="shared" si="2"/>
        <v>54</v>
      </c>
      <c r="B63" s="29"/>
      <c r="C63" s="27"/>
      <c r="D63" s="28">
        <f t="shared" si="5"/>
        <v>2598</v>
      </c>
      <c r="E63" s="29"/>
      <c r="F63" s="30">
        <v>0.28999999999999998</v>
      </c>
      <c r="G63" s="27" t="s">
        <v>1161</v>
      </c>
      <c r="H63" s="34">
        <v>1994</v>
      </c>
      <c r="I63" s="35">
        <v>1</v>
      </c>
      <c r="J63" s="29"/>
      <c r="K63" s="32">
        <f t="shared" si="0"/>
        <v>0.28999999999999998</v>
      </c>
      <c r="L63" s="33">
        <f t="shared" si="1"/>
        <v>0.28999999999999998</v>
      </c>
      <c r="M63" s="32">
        <v>0.6</v>
      </c>
    </row>
    <row r="64" spans="1:13" x14ac:dyDescent="0.25">
      <c r="A64" s="26">
        <f t="shared" si="2"/>
        <v>55</v>
      </c>
      <c r="B64" s="29"/>
      <c r="C64" s="27"/>
      <c r="D64" s="28">
        <f t="shared" si="5"/>
        <v>2599</v>
      </c>
      <c r="E64" s="29"/>
      <c r="F64" s="30">
        <v>0.28999999999999998</v>
      </c>
      <c r="G64" s="27" t="s">
        <v>130</v>
      </c>
      <c r="H64" s="34">
        <v>1994</v>
      </c>
      <c r="I64" s="35">
        <v>1</v>
      </c>
      <c r="J64" s="29"/>
      <c r="K64" s="32">
        <f t="shared" si="0"/>
        <v>0.28999999999999998</v>
      </c>
      <c r="L64" s="33">
        <f t="shared" si="1"/>
        <v>0.28999999999999998</v>
      </c>
      <c r="M64" s="32">
        <v>0.6</v>
      </c>
    </row>
    <row r="65" spans="1:13" x14ac:dyDescent="0.25">
      <c r="A65" s="26">
        <f t="shared" si="2"/>
        <v>56</v>
      </c>
      <c r="B65" s="29"/>
      <c r="C65" s="27"/>
      <c r="D65" s="28">
        <v>2602</v>
      </c>
      <c r="E65" s="29"/>
      <c r="F65" s="30">
        <v>0.1</v>
      </c>
      <c r="G65" s="27" t="s">
        <v>1162</v>
      </c>
      <c r="H65" s="34">
        <v>1991</v>
      </c>
      <c r="I65" s="35">
        <v>1</v>
      </c>
      <c r="J65" s="29"/>
      <c r="K65" s="32">
        <f t="shared" si="0"/>
        <v>0.1</v>
      </c>
      <c r="L65" s="33">
        <f t="shared" si="1"/>
        <v>0.1</v>
      </c>
      <c r="M65" s="32">
        <v>0.3</v>
      </c>
    </row>
    <row r="66" spans="1:13" x14ac:dyDescent="0.25">
      <c r="A66" s="26">
        <f t="shared" si="2"/>
        <v>57</v>
      </c>
      <c r="B66" s="29"/>
      <c r="C66" s="27"/>
      <c r="D66" s="28">
        <f t="shared" si="5"/>
        <v>2603</v>
      </c>
      <c r="E66" s="29"/>
      <c r="F66" s="30">
        <v>0.1</v>
      </c>
      <c r="G66" s="27" t="s">
        <v>1162</v>
      </c>
      <c r="H66" s="34">
        <v>1993</v>
      </c>
      <c r="I66" s="35">
        <v>1</v>
      </c>
      <c r="J66" s="29"/>
      <c r="K66" s="32">
        <f t="shared" si="0"/>
        <v>0.1</v>
      </c>
      <c r="L66" s="33">
        <f t="shared" si="1"/>
        <v>0.1</v>
      </c>
      <c r="M66" s="32">
        <v>0.3</v>
      </c>
    </row>
    <row r="67" spans="1:13" x14ac:dyDescent="0.25">
      <c r="A67" s="26">
        <f t="shared" si="2"/>
        <v>58</v>
      </c>
      <c r="B67" s="29"/>
      <c r="C67" s="27"/>
      <c r="D67" s="28">
        <f t="shared" si="5"/>
        <v>2604</v>
      </c>
      <c r="E67" s="29"/>
      <c r="F67" s="30">
        <v>0.1</v>
      </c>
      <c r="G67" s="27" t="s">
        <v>1162</v>
      </c>
      <c r="H67" s="34">
        <v>1993</v>
      </c>
      <c r="I67" s="35">
        <v>1</v>
      </c>
      <c r="J67" s="29"/>
      <c r="K67" s="32">
        <f t="shared" si="0"/>
        <v>0.1</v>
      </c>
      <c r="L67" s="33">
        <f t="shared" si="1"/>
        <v>0.1</v>
      </c>
      <c r="M67" s="32">
        <v>0.25</v>
      </c>
    </row>
    <row r="68" spans="1:13" s="127" customFormat="1" x14ac:dyDescent="0.25">
      <c r="A68" s="118">
        <f t="shared" si="2"/>
        <v>59</v>
      </c>
      <c r="B68" s="119"/>
      <c r="C68" s="120"/>
      <c r="D68" s="121">
        <v>2604</v>
      </c>
      <c r="E68" s="119"/>
      <c r="F68" s="122">
        <v>0.1</v>
      </c>
      <c r="G68" s="120" t="s">
        <v>1162</v>
      </c>
      <c r="H68" s="123">
        <v>1993</v>
      </c>
      <c r="I68" s="124">
        <v>1</v>
      </c>
      <c r="J68" s="119" t="s">
        <v>1163</v>
      </c>
      <c r="K68" s="125">
        <f t="shared" si="0"/>
        <v>0.1</v>
      </c>
      <c r="L68" s="126">
        <f t="shared" si="1"/>
        <v>0.1</v>
      </c>
      <c r="M68" s="125">
        <v>0.25</v>
      </c>
    </row>
    <row r="69" spans="1:13" x14ac:dyDescent="0.25">
      <c r="A69" s="26">
        <f t="shared" si="2"/>
        <v>60</v>
      </c>
      <c r="B69" s="29"/>
      <c r="C69" s="27"/>
      <c r="D69" s="28">
        <f t="shared" si="5"/>
        <v>2605</v>
      </c>
      <c r="E69" s="29"/>
      <c r="F69" s="30">
        <v>0.23</v>
      </c>
      <c r="G69" s="80" t="s">
        <v>1164</v>
      </c>
      <c r="H69" s="34">
        <v>1991</v>
      </c>
      <c r="I69" s="35">
        <v>1</v>
      </c>
      <c r="J69" s="29"/>
      <c r="K69" s="32">
        <f t="shared" si="0"/>
        <v>0.23</v>
      </c>
      <c r="L69" s="33">
        <f t="shared" si="1"/>
        <v>0.23</v>
      </c>
      <c r="M69" s="32">
        <v>0.45</v>
      </c>
    </row>
    <row r="70" spans="1:13" x14ac:dyDescent="0.25">
      <c r="A70" s="26">
        <f t="shared" si="2"/>
        <v>61</v>
      </c>
      <c r="B70" s="29"/>
      <c r="C70" s="27"/>
      <c r="D70" s="28">
        <f t="shared" si="5"/>
        <v>2606</v>
      </c>
      <c r="E70" s="29"/>
      <c r="F70" s="30">
        <v>0.23</v>
      </c>
      <c r="G70" s="80" t="s">
        <v>1164</v>
      </c>
      <c r="H70" s="34">
        <v>1992</v>
      </c>
      <c r="I70" s="35">
        <v>1</v>
      </c>
      <c r="J70" s="27"/>
      <c r="K70" s="32">
        <f t="shared" si="0"/>
        <v>0.23</v>
      </c>
      <c r="L70" s="33">
        <f t="shared" si="1"/>
        <v>0.23</v>
      </c>
      <c r="M70" s="32">
        <v>0.45</v>
      </c>
    </row>
    <row r="71" spans="1:13" x14ac:dyDescent="0.25">
      <c r="A71" s="26">
        <f t="shared" si="2"/>
        <v>62</v>
      </c>
      <c r="B71" s="29"/>
      <c r="C71" s="27"/>
      <c r="D71" s="28">
        <f t="shared" si="5"/>
        <v>2607</v>
      </c>
      <c r="E71" s="29"/>
      <c r="F71" s="30">
        <v>0.23</v>
      </c>
      <c r="G71" s="80" t="s">
        <v>1164</v>
      </c>
      <c r="H71" s="34">
        <v>1992</v>
      </c>
      <c r="I71" s="35">
        <v>1</v>
      </c>
      <c r="J71" s="29"/>
      <c r="K71" s="32">
        <f t="shared" si="0"/>
        <v>0.23</v>
      </c>
      <c r="L71" s="33">
        <f t="shared" si="1"/>
        <v>0.23</v>
      </c>
      <c r="M71" s="32">
        <v>0.45</v>
      </c>
    </row>
    <row r="72" spans="1:13" x14ac:dyDescent="0.25">
      <c r="A72" s="26">
        <f t="shared" si="2"/>
        <v>63</v>
      </c>
      <c r="B72" s="29"/>
      <c r="C72" s="27"/>
      <c r="D72" s="28">
        <f t="shared" si="5"/>
        <v>2608</v>
      </c>
      <c r="E72" s="29"/>
      <c r="F72" s="30">
        <v>0.23</v>
      </c>
      <c r="G72" s="80" t="s">
        <v>1164</v>
      </c>
      <c r="H72" s="34">
        <v>1993</v>
      </c>
      <c r="I72" s="35">
        <v>1</v>
      </c>
      <c r="J72" s="29"/>
      <c r="K72" s="32">
        <f t="shared" si="0"/>
        <v>0.23</v>
      </c>
      <c r="L72" s="33">
        <f t="shared" si="1"/>
        <v>0.23</v>
      </c>
      <c r="M72" s="32">
        <v>0.8</v>
      </c>
    </row>
    <row r="73" spans="1:13" x14ac:dyDescent="0.25">
      <c r="A73" s="26">
        <f t="shared" si="2"/>
        <v>64</v>
      </c>
      <c r="B73" s="27" t="s">
        <v>30</v>
      </c>
      <c r="C73" s="27"/>
      <c r="D73" s="28">
        <f t="shared" si="5"/>
        <v>2609</v>
      </c>
      <c r="E73" s="29"/>
      <c r="F73" s="30">
        <v>0.28999999999999998</v>
      </c>
      <c r="G73" s="27" t="s">
        <v>1165</v>
      </c>
      <c r="H73" s="34">
        <v>1992</v>
      </c>
      <c r="I73" s="35">
        <v>1</v>
      </c>
      <c r="J73" s="29"/>
      <c r="K73" s="32">
        <f t="shared" si="0"/>
        <v>0.28999999999999998</v>
      </c>
      <c r="L73" s="33">
        <f t="shared" si="1"/>
        <v>0.28999999999999998</v>
      </c>
      <c r="M73" s="32">
        <v>0.6</v>
      </c>
    </row>
    <row r="74" spans="1:13" x14ac:dyDescent="0.25">
      <c r="A74" s="26">
        <f t="shared" si="2"/>
        <v>65</v>
      </c>
      <c r="B74" s="29"/>
      <c r="C74" s="27"/>
      <c r="D74" s="83" t="s">
        <v>1166</v>
      </c>
      <c r="E74" s="29" t="s">
        <v>69</v>
      </c>
      <c r="F74" s="30">
        <v>0.28999999999999998</v>
      </c>
      <c r="G74" s="27" t="s">
        <v>1167</v>
      </c>
      <c r="H74" s="34">
        <v>1992</v>
      </c>
      <c r="I74" s="35">
        <v>5</v>
      </c>
      <c r="J74" s="27" t="s">
        <v>1168</v>
      </c>
      <c r="K74" s="32">
        <f t="shared" ref="K74:K84" si="6">IF(F74*I74&gt;0,F74*I74," ")</f>
        <v>1.45</v>
      </c>
      <c r="L74" s="33">
        <f t="shared" ref="L74:L85" si="7">K74</f>
        <v>1.45</v>
      </c>
      <c r="M74" s="32">
        <v>3</v>
      </c>
    </row>
    <row r="75" spans="1:13" x14ac:dyDescent="0.25">
      <c r="A75" s="26">
        <f t="shared" ref="A75:A85" si="8">A74+1</f>
        <v>66</v>
      </c>
      <c r="B75" s="29"/>
      <c r="C75" s="27"/>
      <c r="D75" s="28">
        <v>2616</v>
      </c>
      <c r="E75" s="29"/>
      <c r="F75" s="30">
        <v>0.28999999999999998</v>
      </c>
      <c r="G75" s="27" t="s">
        <v>1169</v>
      </c>
      <c r="H75" s="34">
        <v>1992</v>
      </c>
      <c r="I75" s="35">
        <v>1</v>
      </c>
      <c r="J75" s="29"/>
      <c r="K75" s="32">
        <f t="shared" si="6"/>
        <v>0.28999999999999998</v>
      </c>
      <c r="L75" s="33">
        <f t="shared" si="7"/>
        <v>0.28999999999999998</v>
      </c>
      <c r="M75" s="32">
        <v>0.6</v>
      </c>
    </row>
    <row r="76" spans="1:13" x14ac:dyDescent="0.25">
      <c r="A76" s="26">
        <f t="shared" si="8"/>
        <v>67</v>
      </c>
      <c r="B76" s="29"/>
      <c r="C76" s="27"/>
      <c r="D76" s="28">
        <f t="shared" ref="D76:D85" si="9">D75+1</f>
        <v>2617</v>
      </c>
      <c r="E76" s="29"/>
      <c r="F76" s="30">
        <v>0.28999999999999998</v>
      </c>
      <c r="G76" s="27" t="s">
        <v>1170</v>
      </c>
      <c r="H76" s="34">
        <v>1992</v>
      </c>
      <c r="I76" s="35">
        <v>1</v>
      </c>
      <c r="J76" s="29"/>
      <c r="K76" s="32">
        <f t="shared" si="6"/>
        <v>0.28999999999999998</v>
      </c>
      <c r="L76" s="33">
        <f t="shared" si="7"/>
        <v>0.28999999999999998</v>
      </c>
      <c r="M76" s="32">
        <v>0.6</v>
      </c>
    </row>
    <row r="77" spans="1:13" x14ac:dyDescent="0.25">
      <c r="A77" s="26">
        <f t="shared" si="8"/>
        <v>68</v>
      </c>
      <c r="B77" s="29"/>
      <c r="C77" s="27"/>
      <c r="D77" s="28">
        <f t="shared" si="9"/>
        <v>2618</v>
      </c>
      <c r="E77" s="29"/>
      <c r="F77" s="30">
        <v>0.28999999999999998</v>
      </c>
      <c r="G77" s="27" t="s">
        <v>714</v>
      </c>
      <c r="H77" s="34">
        <v>1992</v>
      </c>
      <c r="I77" s="35">
        <v>1</v>
      </c>
      <c r="J77" s="29"/>
      <c r="K77" s="32">
        <f t="shared" si="6"/>
        <v>0.28999999999999998</v>
      </c>
      <c r="L77" s="33">
        <f t="shared" si="7"/>
        <v>0.28999999999999998</v>
      </c>
      <c r="M77" s="32">
        <v>0.6</v>
      </c>
    </row>
    <row r="78" spans="1:13" x14ac:dyDescent="0.25">
      <c r="A78" s="26">
        <f t="shared" si="8"/>
        <v>69</v>
      </c>
      <c r="B78" s="29"/>
      <c r="C78" s="27"/>
      <c r="D78" s="28">
        <f t="shared" si="9"/>
        <v>2619</v>
      </c>
      <c r="E78" s="29"/>
      <c r="F78" s="30">
        <v>0.28999999999999998</v>
      </c>
      <c r="G78" s="27" t="s">
        <v>1171</v>
      </c>
      <c r="H78" s="34">
        <v>1992</v>
      </c>
      <c r="I78" s="35">
        <v>1</v>
      </c>
      <c r="J78" s="29"/>
      <c r="K78" s="32">
        <f t="shared" si="6"/>
        <v>0.28999999999999998</v>
      </c>
      <c r="L78" s="33">
        <f t="shared" si="7"/>
        <v>0.28999999999999998</v>
      </c>
      <c r="M78" s="32">
        <v>0.6</v>
      </c>
    </row>
    <row r="79" spans="1:13" x14ac:dyDescent="0.25">
      <c r="A79" s="26">
        <f t="shared" si="8"/>
        <v>70</v>
      </c>
      <c r="B79" s="29"/>
      <c r="C79" s="27"/>
      <c r="D79" s="83" t="s">
        <v>1172</v>
      </c>
      <c r="E79" s="29" t="s">
        <v>69</v>
      </c>
      <c r="F79" s="30">
        <v>0.28999999999999998</v>
      </c>
      <c r="G79" s="27" t="s">
        <v>1173</v>
      </c>
      <c r="H79" s="34">
        <v>1992</v>
      </c>
      <c r="I79" s="35">
        <v>4</v>
      </c>
      <c r="J79" s="29"/>
      <c r="K79" s="32">
        <f t="shared" si="6"/>
        <v>1.1599999999999999</v>
      </c>
      <c r="L79" s="33">
        <f t="shared" si="7"/>
        <v>1.1599999999999999</v>
      </c>
      <c r="M79" s="32">
        <v>2.6</v>
      </c>
    </row>
    <row r="80" spans="1:13" x14ac:dyDescent="0.25">
      <c r="A80" s="26">
        <f t="shared" si="8"/>
        <v>71</v>
      </c>
      <c r="B80" s="29"/>
      <c r="C80" s="27"/>
      <c r="D80" s="28">
        <v>2624</v>
      </c>
      <c r="E80" s="29"/>
      <c r="F80" s="30">
        <v>1.05</v>
      </c>
      <c r="G80" s="27" t="s">
        <v>1174</v>
      </c>
      <c r="H80" s="34">
        <v>1992</v>
      </c>
      <c r="I80" s="35">
        <v>3</v>
      </c>
      <c r="J80" s="29" t="s">
        <v>1666</v>
      </c>
      <c r="K80" s="32">
        <f t="shared" si="6"/>
        <v>3.1500000000000004</v>
      </c>
      <c r="L80" s="33">
        <f t="shared" si="7"/>
        <v>3.1500000000000004</v>
      </c>
      <c r="M80" s="32">
        <f>2.25*4</f>
        <v>9</v>
      </c>
    </row>
    <row r="81" spans="1:13" x14ac:dyDescent="0.25">
      <c r="A81" s="26">
        <f t="shared" si="8"/>
        <v>72</v>
      </c>
      <c r="B81" s="29"/>
      <c r="C81" s="27"/>
      <c r="D81" s="28">
        <f t="shared" si="9"/>
        <v>2625</v>
      </c>
      <c r="E81" s="29"/>
      <c r="F81" s="30">
        <v>4.05</v>
      </c>
      <c r="G81" s="27" t="s">
        <v>1174</v>
      </c>
      <c r="H81" s="34">
        <v>1992</v>
      </c>
      <c r="I81" s="35">
        <v>3</v>
      </c>
      <c r="J81" s="29" t="s">
        <v>1666</v>
      </c>
      <c r="K81" s="32">
        <f t="shared" si="6"/>
        <v>12.149999999999999</v>
      </c>
      <c r="L81" s="33">
        <f t="shared" si="7"/>
        <v>12.149999999999999</v>
      </c>
      <c r="M81" s="32">
        <f>7.5*3</f>
        <v>22.5</v>
      </c>
    </row>
    <row r="82" spans="1:13" x14ac:dyDescent="0.25">
      <c r="A82" s="26">
        <f t="shared" si="8"/>
        <v>73</v>
      </c>
      <c r="B82" s="29"/>
      <c r="C82" s="27"/>
      <c r="D82" s="28">
        <f t="shared" si="9"/>
        <v>2626</v>
      </c>
      <c r="E82" s="29"/>
      <c r="F82" s="30">
        <v>0.85</v>
      </c>
      <c r="G82" s="27" t="s">
        <v>1174</v>
      </c>
      <c r="H82" s="34">
        <v>1992</v>
      </c>
      <c r="I82" s="35">
        <v>3</v>
      </c>
      <c r="J82" s="29" t="s">
        <v>1666</v>
      </c>
      <c r="K82" s="32">
        <f t="shared" si="6"/>
        <v>2.5499999999999998</v>
      </c>
      <c r="L82" s="33">
        <f t="shared" si="7"/>
        <v>2.5499999999999998</v>
      </c>
      <c r="M82" s="32">
        <f>1.75*3</f>
        <v>5.25</v>
      </c>
    </row>
    <row r="83" spans="1:13" x14ac:dyDescent="0.25">
      <c r="A83" s="26">
        <f t="shared" si="8"/>
        <v>74</v>
      </c>
      <c r="B83" s="29"/>
      <c r="C83" s="27"/>
      <c r="D83" s="28">
        <f t="shared" si="9"/>
        <v>2627</v>
      </c>
      <c r="E83" s="29"/>
      <c r="F83" s="30">
        <v>3.14</v>
      </c>
      <c r="G83" s="27" t="s">
        <v>1174</v>
      </c>
      <c r="H83" s="34">
        <v>1992</v>
      </c>
      <c r="I83" s="35">
        <v>3</v>
      </c>
      <c r="J83" s="29" t="s">
        <v>1666</v>
      </c>
      <c r="K83" s="32">
        <f t="shared" si="6"/>
        <v>9.42</v>
      </c>
      <c r="L83" s="33">
        <f t="shared" si="7"/>
        <v>9.42</v>
      </c>
      <c r="M83" s="32">
        <f>6*3</f>
        <v>18</v>
      </c>
    </row>
    <row r="84" spans="1:13" x14ac:dyDescent="0.25">
      <c r="A84" s="26">
        <f t="shared" si="8"/>
        <v>75</v>
      </c>
      <c r="B84" s="29"/>
      <c r="C84" s="27"/>
      <c r="D84" s="28">
        <f t="shared" si="9"/>
        <v>2628</v>
      </c>
      <c r="E84" s="29"/>
      <c r="F84" s="30">
        <v>2.25</v>
      </c>
      <c r="G84" s="27" t="s">
        <v>1174</v>
      </c>
      <c r="H84" s="34">
        <v>1992</v>
      </c>
      <c r="I84" s="35">
        <v>3</v>
      </c>
      <c r="J84" s="29" t="s">
        <v>1666</v>
      </c>
      <c r="K84" s="32">
        <f t="shared" si="6"/>
        <v>6.75</v>
      </c>
      <c r="L84" s="33">
        <f t="shared" si="7"/>
        <v>6.75</v>
      </c>
      <c r="M84" s="32">
        <f>4.25*3</f>
        <v>12.75</v>
      </c>
    </row>
    <row r="85" spans="1:13" ht="16.5" thickBot="1" x14ac:dyDescent="0.3">
      <c r="A85" s="26">
        <f t="shared" si="8"/>
        <v>76</v>
      </c>
      <c r="B85" s="29"/>
      <c r="C85" s="27"/>
      <c r="D85" s="28">
        <f t="shared" si="9"/>
        <v>2629</v>
      </c>
      <c r="E85" s="29"/>
      <c r="F85" s="30">
        <v>5</v>
      </c>
      <c r="G85" s="27" t="s">
        <v>1174</v>
      </c>
      <c r="H85" s="34">
        <v>1992</v>
      </c>
      <c r="I85" s="35">
        <v>3</v>
      </c>
      <c r="J85" s="29" t="s">
        <v>1666</v>
      </c>
      <c r="K85" s="32">
        <f>IF(F85*I85&gt;0,F85*I85," ")</f>
        <v>15</v>
      </c>
      <c r="L85" s="33">
        <f t="shared" si="7"/>
        <v>15</v>
      </c>
      <c r="M85" s="32">
        <f>8.75*3</f>
        <v>26.25</v>
      </c>
    </row>
    <row r="86" spans="1:13" ht="16.5" thickTop="1" x14ac:dyDescent="0.25">
      <c r="A86" s="37"/>
      <c r="B86" s="38"/>
      <c r="C86" s="38"/>
      <c r="D86" s="39"/>
      <c r="E86" s="38"/>
      <c r="F86" s="40"/>
      <c r="G86" s="38"/>
      <c r="H86" s="38"/>
      <c r="I86" s="41"/>
      <c r="J86" s="42"/>
      <c r="K86" s="43"/>
      <c r="L86" s="44"/>
      <c r="M86" s="45"/>
    </row>
    <row r="87" spans="1:13" ht="16.5" thickBot="1" x14ac:dyDescent="0.3">
      <c r="A87" s="46"/>
      <c r="B87" s="47" t="s">
        <v>36</v>
      </c>
      <c r="C87" s="48"/>
      <c r="D87" s="49"/>
      <c r="E87" s="48"/>
      <c r="F87" s="50"/>
      <c r="G87" s="48"/>
      <c r="H87" s="48"/>
      <c r="I87" s="51"/>
      <c r="J87" s="52" t="s">
        <v>2</v>
      </c>
      <c r="K87" s="53"/>
      <c r="L87" s="53"/>
      <c r="M87" s="54"/>
    </row>
    <row r="88" spans="1:13" ht="16.5" thickTop="1" x14ac:dyDescent="0.25">
      <c r="A88" s="46"/>
      <c r="B88" s="55" t="s">
        <v>37</v>
      </c>
      <c r="C88" s="48"/>
      <c r="D88" s="49"/>
      <c r="E88" s="56"/>
      <c r="F88" s="57"/>
      <c r="G88" s="56"/>
      <c r="H88" s="56"/>
      <c r="I88" s="51"/>
      <c r="J88" s="58"/>
      <c r="K88" s="59"/>
      <c r="L88" s="59"/>
      <c r="M88" s="60"/>
    </row>
    <row r="89" spans="1:13" x14ac:dyDescent="0.25">
      <c r="A89" s="46"/>
      <c r="B89" s="47" t="s">
        <v>38</v>
      </c>
      <c r="C89" s="48"/>
      <c r="D89" s="49"/>
      <c r="E89" s="56"/>
      <c r="F89" s="57"/>
      <c r="G89" s="56"/>
      <c r="H89" s="56"/>
      <c r="I89" s="51"/>
      <c r="J89" s="61" t="s">
        <v>39</v>
      </c>
      <c r="K89" s="62"/>
      <c r="L89" s="63"/>
      <c r="M89" s="64">
        <f>SUM(K10:K85)</f>
        <v>124.10000000000005</v>
      </c>
    </row>
    <row r="90" spans="1:13" x14ac:dyDescent="0.25">
      <c r="A90" s="46"/>
      <c r="B90" s="48"/>
      <c r="C90" s="48"/>
      <c r="D90" s="49"/>
      <c r="E90" s="56"/>
      <c r="F90" s="57"/>
      <c r="G90" s="56"/>
      <c r="H90" s="56"/>
      <c r="I90" s="51"/>
      <c r="J90" s="61" t="s">
        <v>40</v>
      </c>
      <c r="K90" s="62"/>
      <c r="L90" s="63"/>
      <c r="M90" s="64">
        <f>SUM(L10:L85)</f>
        <v>124.10000000000005</v>
      </c>
    </row>
    <row r="91" spans="1:13" x14ac:dyDescent="0.25">
      <c r="A91" s="46"/>
      <c r="B91" s="48"/>
      <c r="C91" s="48"/>
      <c r="D91" s="49"/>
      <c r="E91" s="48"/>
      <c r="F91" s="50"/>
      <c r="G91" s="48"/>
      <c r="H91" s="48"/>
      <c r="I91" s="51"/>
      <c r="J91" s="61" t="s">
        <v>41</v>
      </c>
      <c r="K91" s="62"/>
      <c r="L91" s="63"/>
      <c r="M91" s="64">
        <f>SUM(M10:M85)</f>
        <v>242.09999999999991</v>
      </c>
    </row>
    <row r="92" spans="1:13" ht="16.5" thickBot="1" x14ac:dyDescent="0.3">
      <c r="A92" s="65"/>
      <c r="B92" s="66"/>
      <c r="C92" s="66"/>
      <c r="D92" s="67"/>
      <c r="E92" s="66"/>
      <c r="F92" s="68"/>
      <c r="G92" s="66"/>
      <c r="H92" s="66"/>
      <c r="I92" s="69"/>
      <c r="J92" s="70" t="s">
        <v>42</v>
      </c>
      <c r="K92" s="71"/>
      <c r="L92" s="71"/>
      <c r="M92" s="72">
        <f>SUM(I10:I85)</f>
        <v>108</v>
      </c>
    </row>
    <row r="93" spans="1:13" ht="16.5" thickTop="1" x14ac:dyDescent="0.25">
      <c r="A93" s="73"/>
      <c r="B93" s="74" t="s">
        <v>1584</v>
      </c>
      <c r="C93" s="75"/>
      <c r="D93" s="75"/>
      <c r="E93" s="75"/>
      <c r="F93" s="76"/>
      <c r="G93" s="75"/>
      <c r="H93" s="75"/>
      <c r="I93" s="75"/>
      <c r="J93" s="75"/>
      <c r="K93" s="76"/>
      <c r="L93" s="76"/>
      <c r="M93" s="77"/>
    </row>
  </sheetData>
  <printOptions gridLinesSet="0"/>
  <pageMargins left="0.75" right="0.25" top="0.75" bottom="0.55000000000000004" header="0.5" footer="0.5"/>
  <pageSetup scale="48" orientation="portrait" horizontalDpi="300" verticalDpi="300" r:id="rId1"/>
  <headerFooter alignWithMargins="0">
    <oddHeader>&amp;L&amp;D</oddHeader>
    <oddFooter>&amp;LREGISS28.XLS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92"/>
  <sheetViews>
    <sheetView showGridLines="0" zoomScale="80" zoomScaleNormal="8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52.42578125" style="11" customWidth="1"/>
    <col min="11" max="12" width="10" style="11" customWidth="1"/>
    <col min="13" max="13" width="13.85546875" style="11" customWidth="1"/>
    <col min="14" max="14" width="2.28515625" style="11" customWidth="1"/>
    <col min="15" max="16384" width="12.5703125" style="11"/>
  </cols>
  <sheetData>
    <row r="1" spans="1:14" x14ac:dyDescent="0.25">
      <c r="L1" s="12" t="s">
        <v>15</v>
      </c>
    </row>
    <row r="3" spans="1:14" ht="30.75" x14ac:dyDescent="0.45">
      <c r="A3" s="13" t="s">
        <v>0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</row>
    <row r="4" spans="1:14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</row>
    <row r="5" spans="1:14" ht="30.75" x14ac:dyDescent="0.45">
      <c r="A5" s="13" t="s">
        <v>16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</row>
    <row r="6" spans="1:14" x14ac:dyDescent="0.25">
      <c r="L6" s="12" t="s">
        <v>3</v>
      </c>
    </row>
    <row r="8" spans="1:14" x14ac:dyDescent="0.25">
      <c r="A8" s="15" t="s">
        <v>17</v>
      </c>
      <c r="B8" s="16"/>
      <c r="C8" s="17" t="s">
        <v>18</v>
      </c>
      <c r="D8" s="18"/>
      <c r="E8" s="19"/>
      <c r="F8" s="20" t="s">
        <v>19</v>
      </c>
      <c r="G8" s="20" t="s">
        <v>20</v>
      </c>
      <c r="H8" s="20" t="s">
        <v>21</v>
      </c>
      <c r="I8" s="20" t="s">
        <v>22</v>
      </c>
      <c r="J8" s="20" t="s">
        <v>23</v>
      </c>
      <c r="K8" s="20" t="s">
        <v>5</v>
      </c>
      <c r="L8" s="20" t="s">
        <v>24</v>
      </c>
      <c r="M8" s="20" t="s">
        <v>25</v>
      </c>
    </row>
    <row r="9" spans="1:14" ht="16.5" thickBot="1" x14ac:dyDescent="0.3">
      <c r="A9" s="21"/>
      <c r="B9" s="22"/>
      <c r="C9" s="23" t="s">
        <v>26</v>
      </c>
      <c r="D9" s="23" t="s">
        <v>27</v>
      </c>
      <c r="E9" s="24" t="s">
        <v>28</v>
      </c>
      <c r="F9" s="22"/>
      <c r="G9" s="22"/>
      <c r="H9" s="24" t="s">
        <v>29</v>
      </c>
      <c r="I9" s="25" t="s">
        <v>30</v>
      </c>
      <c r="J9" s="22"/>
      <c r="K9" s="24" t="s">
        <v>10</v>
      </c>
      <c r="L9" s="24" t="s">
        <v>11</v>
      </c>
      <c r="M9" s="24" t="s">
        <v>10</v>
      </c>
    </row>
    <row r="10" spans="1:14" ht="16.5" thickTop="1" x14ac:dyDescent="0.25">
      <c r="A10" s="26">
        <v>1</v>
      </c>
      <c r="B10" s="27" t="s">
        <v>30</v>
      </c>
      <c r="C10" s="27"/>
      <c r="D10" s="28">
        <v>78</v>
      </c>
      <c r="E10" s="29"/>
      <c r="F10" s="30"/>
      <c r="G10" s="27"/>
      <c r="H10" s="27"/>
      <c r="I10" s="31"/>
      <c r="J10" s="29"/>
      <c r="K10" s="32" t="str">
        <f t="shared" ref="K10:K73" si="0">IF(F10*I10&gt;0,F10*I10," ")</f>
        <v xml:space="preserve"> </v>
      </c>
      <c r="L10" s="33"/>
      <c r="M10" s="33"/>
    </row>
    <row r="11" spans="1:14" x14ac:dyDescent="0.25">
      <c r="A11" s="26">
        <f t="shared" ref="A11:A74" si="1">A10+1</f>
        <v>2</v>
      </c>
      <c r="B11" s="29"/>
      <c r="C11" s="27"/>
      <c r="D11" s="28">
        <f>D10+1</f>
        <v>79</v>
      </c>
      <c r="E11" s="29"/>
      <c r="F11" s="30"/>
      <c r="G11" s="27"/>
      <c r="H11" s="34"/>
      <c r="I11" s="35"/>
      <c r="J11" s="29"/>
      <c r="K11" s="32" t="str">
        <f t="shared" si="0"/>
        <v xml:space="preserve"> </v>
      </c>
      <c r="L11" s="32"/>
      <c r="M11" s="32"/>
    </row>
    <row r="12" spans="1:14" x14ac:dyDescent="0.25">
      <c r="A12" s="26">
        <f t="shared" si="1"/>
        <v>3</v>
      </c>
      <c r="B12" s="29"/>
      <c r="C12" s="27"/>
      <c r="D12" s="28">
        <f t="shared" ref="D12:D59" si="2">D11+1</f>
        <v>80</v>
      </c>
      <c r="E12" s="29"/>
      <c r="F12" s="30"/>
      <c r="G12" s="27"/>
      <c r="H12" s="34"/>
      <c r="I12" s="35"/>
      <c r="J12" s="29"/>
      <c r="K12" s="32" t="str">
        <f t="shared" si="0"/>
        <v xml:space="preserve"> </v>
      </c>
      <c r="L12" s="32"/>
      <c r="M12" s="32"/>
    </row>
    <row r="13" spans="1:14" x14ac:dyDescent="0.25">
      <c r="A13" s="26">
        <f t="shared" si="1"/>
        <v>4</v>
      </c>
      <c r="B13" s="29"/>
      <c r="C13" s="27"/>
      <c r="D13" s="28">
        <f t="shared" si="2"/>
        <v>81</v>
      </c>
      <c r="E13" s="29"/>
      <c r="F13" s="30"/>
      <c r="G13" s="27"/>
      <c r="H13" s="34"/>
      <c r="I13" s="35"/>
      <c r="J13" s="29"/>
      <c r="K13" s="32" t="str">
        <f t="shared" si="0"/>
        <v xml:space="preserve"> </v>
      </c>
      <c r="L13" s="32"/>
      <c r="M13" s="32"/>
    </row>
    <row r="14" spans="1:14" x14ac:dyDescent="0.25">
      <c r="A14" s="26">
        <f t="shared" si="1"/>
        <v>5</v>
      </c>
      <c r="B14" s="29"/>
      <c r="C14" s="27"/>
      <c r="D14" s="28">
        <f t="shared" si="2"/>
        <v>82</v>
      </c>
      <c r="E14" s="29"/>
      <c r="F14" s="30"/>
      <c r="G14" s="27"/>
      <c r="H14" s="34"/>
      <c r="I14" s="35"/>
      <c r="J14" s="29"/>
      <c r="K14" s="32" t="str">
        <f t="shared" si="0"/>
        <v xml:space="preserve"> </v>
      </c>
      <c r="L14" s="32"/>
      <c r="M14" s="32"/>
    </row>
    <row r="15" spans="1:14" x14ac:dyDescent="0.25">
      <c r="A15" s="26">
        <f t="shared" si="1"/>
        <v>6</v>
      </c>
      <c r="B15" s="29"/>
      <c r="C15" s="27"/>
      <c r="D15" s="28">
        <f t="shared" si="2"/>
        <v>83</v>
      </c>
      <c r="E15" s="29"/>
      <c r="F15" s="30"/>
      <c r="G15" s="27"/>
      <c r="H15" s="34"/>
      <c r="I15" s="35"/>
      <c r="J15" s="29"/>
      <c r="K15" s="32" t="str">
        <f t="shared" si="0"/>
        <v xml:space="preserve"> </v>
      </c>
      <c r="L15" s="32"/>
      <c r="M15" s="32"/>
    </row>
    <row r="16" spans="1:14" x14ac:dyDescent="0.25">
      <c r="A16" s="26">
        <f t="shared" si="1"/>
        <v>7</v>
      </c>
      <c r="B16" s="29"/>
      <c r="C16" s="27"/>
      <c r="D16" s="28">
        <f t="shared" si="2"/>
        <v>84</v>
      </c>
      <c r="E16" s="29"/>
      <c r="F16" s="30"/>
      <c r="G16" s="27"/>
      <c r="H16" s="34"/>
      <c r="I16" s="35"/>
      <c r="J16" s="29"/>
      <c r="K16" s="32" t="str">
        <f t="shared" si="0"/>
        <v xml:space="preserve"> </v>
      </c>
      <c r="L16" s="32"/>
      <c r="M16" s="32"/>
    </row>
    <row r="17" spans="1:13" x14ac:dyDescent="0.25">
      <c r="A17" s="26">
        <f t="shared" si="1"/>
        <v>8</v>
      </c>
      <c r="B17" s="29"/>
      <c r="C17" s="27"/>
      <c r="D17" s="28">
        <f t="shared" si="2"/>
        <v>85</v>
      </c>
      <c r="E17" s="29"/>
      <c r="F17" s="30"/>
      <c r="G17" s="27"/>
      <c r="H17" s="34"/>
      <c r="I17" s="35"/>
      <c r="J17" s="29"/>
      <c r="K17" s="32" t="str">
        <f t="shared" si="0"/>
        <v xml:space="preserve"> </v>
      </c>
      <c r="L17" s="32"/>
      <c r="M17" s="32"/>
    </row>
    <row r="18" spans="1:13" x14ac:dyDescent="0.25">
      <c r="A18" s="26">
        <f t="shared" si="1"/>
        <v>9</v>
      </c>
      <c r="B18" s="29"/>
      <c r="C18" s="27"/>
      <c r="D18" s="36" t="s">
        <v>43</v>
      </c>
      <c r="E18" s="29"/>
      <c r="F18" s="30"/>
      <c r="G18" s="27"/>
      <c r="H18" s="34"/>
      <c r="I18" s="35"/>
      <c r="J18" s="29"/>
      <c r="K18" s="32" t="str">
        <f t="shared" si="0"/>
        <v xml:space="preserve"> </v>
      </c>
      <c r="L18" s="32"/>
      <c r="M18" s="32"/>
    </row>
    <row r="19" spans="1:13" x14ac:dyDescent="0.25">
      <c r="A19" s="26">
        <f t="shared" si="1"/>
        <v>10</v>
      </c>
      <c r="B19" s="29"/>
      <c r="C19" s="27"/>
      <c r="D19" s="36" t="s">
        <v>44</v>
      </c>
      <c r="E19" s="29"/>
      <c r="F19" s="30"/>
      <c r="G19" s="27"/>
      <c r="H19" s="34"/>
      <c r="I19" s="35"/>
      <c r="J19" s="29"/>
      <c r="K19" s="32" t="str">
        <f t="shared" si="0"/>
        <v xml:space="preserve"> </v>
      </c>
      <c r="L19" s="32"/>
      <c r="M19" s="32"/>
    </row>
    <row r="20" spans="1:13" x14ac:dyDescent="0.25">
      <c r="A20" s="26">
        <f t="shared" si="1"/>
        <v>11</v>
      </c>
      <c r="B20" s="29"/>
      <c r="C20" s="27"/>
      <c r="D20" s="36" t="s">
        <v>45</v>
      </c>
      <c r="E20" s="29"/>
      <c r="F20" s="30"/>
      <c r="G20" s="27"/>
      <c r="H20" s="34"/>
      <c r="I20" s="35"/>
      <c r="J20" s="29"/>
      <c r="K20" s="32" t="str">
        <f t="shared" si="0"/>
        <v xml:space="preserve"> </v>
      </c>
      <c r="L20" s="32"/>
      <c r="M20" s="32"/>
    </row>
    <row r="21" spans="1:13" x14ac:dyDescent="0.25">
      <c r="A21" s="26">
        <f t="shared" si="1"/>
        <v>12</v>
      </c>
      <c r="B21" s="29"/>
      <c r="C21" s="27"/>
      <c r="D21" s="36" t="s">
        <v>46</v>
      </c>
      <c r="E21" s="29"/>
      <c r="F21" s="30"/>
      <c r="G21" s="27"/>
      <c r="H21" s="34"/>
      <c r="I21" s="35"/>
      <c r="J21" s="29"/>
      <c r="K21" s="32" t="str">
        <f t="shared" si="0"/>
        <v xml:space="preserve"> </v>
      </c>
      <c r="L21" s="32"/>
      <c r="M21" s="32"/>
    </row>
    <row r="22" spans="1:13" x14ac:dyDescent="0.25">
      <c r="A22" s="26">
        <f t="shared" si="1"/>
        <v>13</v>
      </c>
      <c r="B22" s="29"/>
      <c r="C22" s="27"/>
      <c r="D22" s="36" t="s">
        <v>47</v>
      </c>
      <c r="E22" s="29"/>
      <c r="F22" s="30"/>
      <c r="G22" s="27"/>
      <c r="H22" s="34"/>
      <c r="I22" s="35"/>
      <c r="J22" s="29"/>
      <c r="K22" s="32" t="str">
        <f t="shared" si="0"/>
        <v xml:space="preserve"> </v>
      </c>
      <c r="L22" s="32"/>
      <c r="M22" s="32"/>
    </row>
    <row r="23" spans="1:13" x14ac:dyDescent="0.25">
      <c r="A23" s="26">
        <f t="shared" si="1"/>
        <v>14</v>
      </c>
      <c r="B23" s="29"/>
      <c r="C23" s="27"/>
      <c r="D23" s="36" t="s">
        <v>48</v>
      </c>
      <c r="E23" s="29"/>
      <c r="F23" s="30"/>
      <c r="G23" s="27"/>
      <c r="H23" s="34"/>
      <c r="I23" s="35"/>
      <c r="J23" s="29"/>
      <c r="K23" s="32" t="str">
        <f t="shared" si="0"/>
        <v xml:space="preserve"> </v>
      </c>
      <c r="L23" s="32"/>
      <c r="M23" s="32"/>
    </row>
    <row r="24" spans="1:13" x14ac:dyDescent="0.25">
      <c r="A24" s="26">
        <f t="shared" si="1"/>
        <v>15</v>
      </c>
      <c r="B24" s="29"/>
      <c r="C24" s="27"/>
      <c r="D24" s="28">
        <v>86</v>
      </c>
      <c r="E24" s="29"/>
      <c r="F24" s="30"/>
      <c r="G24" s="27"/>
      <c r="H24" s="34"/>
      <c r="I24" s="35"/>
      <c r="J24" s="29"/>
      <c r="K24" s="32" t="str">
        <f t="shared" si="0"/>
        <v xml:space="preserve"> </v>
      </c>
      <c r="L24" s="32"/>
      <c r="M24" s="32"/>
    </row>
    <row r="25" spans="1:13" x14ac:dyDescent="0.25">
      <c r="A25" s="26">
        <f t="shared" si="1"/>
        <v>16</v>
      </c>
      <c r="B25" s="29"/>
      <c r="C25" s="27"/>
      <c r="D25" s="28">
        <f t="shared" si="2"/>
        <v>87</v>
      </c>
      <c r="E25" s="29"/>
      <c r="F25" s="30"/>
      <c r="G25" s="27"/>
      <c r="H25" s="34"/>
      <c r="I25" s="35"/>
      <c r="J25" s="29"/>
      <c r="K25" s="32" t="str">
        <f t="shared" si="0"/>
        <v xml:space="preserve"> </v>
      </c>
      <c r="L25" s="32"/>
      <c r="M25" s="32"/>
    </row>
    <row r="26" spans="1:13" x14ac:dyDescent="0.25">
      <c r="A26" s="26">
        <f t="shared" si="1"/>
        <v>17</v>
      </c>
      <c r="B26" s="29"/>
      <c r="C26" s="27"/>
      <c r="D26" s="28">
        <f t="shared" si="2"/>
        <v>88</v>
      </c>
      <c r="E26" s="29"/>
      <c r="F26" s="30"/>
      <c r="G26" s="27"/>
      <c r="H26" s="34"/>
      <c r="I26" s="35"/>
      <c r="J26" s="29"/>
      <c r="K26" s="32" t="str">
        <f t="shared" si="0"/>
        <v xml:space="preserve"> </v>
      </c>
      <c r="L26" s="32"/>
      <c r="M26" s="32"/>
    </row>
    <row r="27" spans="1:13" x14ac:dyDescent="0.25">
      <c r="A27" s="26">
        <f t="shared" si="1"/>
        <v>18</v>
      </c>
      <c r="B27" s="29"/>
      <c r="C27" s="27"/>
      <c r="D27" s="28">
        <f t="shared" si="2"/>
        <v>89</v>
      </c>
      <c r="E27" s="29"/>
      <c r="F27" s="30"/>
      <c r="G27" s="27"/>
      <c r="H27" s="34"/>
      <c r="I27" s="35"/>
      <c r="J27" s="29"/>
      <c r="K27" s="32" t="str">
        <f t="shared" si="0"/>
        <v xml:space="preserve"> </v>
      </c>
      <c r="L27" s="32"/>
      <c r="M27" s="32"/>
    </row>
    <row r="28" spans="1:13" x14ac:dyDescent="0.25">
      <c r="A28" s="26">
        <f t="shared" si="1"/>
        <v>19</v>
      </c>
      <c r="B28" s="29"/>
      <c r="C28" s="27"/>
      <c r="D28" s="28">
        <f t="shared" si="2"/>
        <v>90</v>
      </c>
      <c r="E28" s="29"/>
      <c r="F28" s="30"/>
      <c r="G28" s="27"/>
      <c r="H28" s="34"/>
      <c r="I28" s="35"/>
      <c r="J28" s="29"/>
      <c r="K28" s="32" t="str">
        <f t="shared" si="0"/>
        <v xml:space="preserve"> </v>
      </c>
      <c r="L28" s="32"/>
      <c r="M28" s="32"/>
    </row>
    <row r="29" spans="1:13" x14ac:dyDescent="0.25">
      <c r="A29" s="26">
        <f t="shared" si="1"/>
        <v>20</v>
      </c>
      <c r="B29" s="29"/>
      <c r="C29" s="27"/>
      <c r="D29" s="28">
        <f t="shared" si="2"/>
        <v>91</v>
      </c>
      <c r="E29" s="29"/>
      <c r="F29" s="30"/>
      <c r="G29" s="27"/>
      <c r="H29" s="34"/>
      <c r="I29" s="35"/>
      <c r="J29" s="29"/>
      <c r="K29" s="32" t="str">
        <f t="shared" si="0"/>
        <v xml:space="preserve"> </v>
      </c>
      <c r="L29" s="32"/>
      <c r="M29" s="32"/>
    </row>
    <row r="30" spans="1:13" x14ac:dyDescent="0.25">
      <c r="A30" s="26">
        <f t="shared" si="1"/>
        <v>21</v>
      </c>
      <c r="B30" s="29"/>
      <c r="C30" s="27"/>
      <c r="D30" s="28">
        <f t="shared" si="2"/>
        <v>92</v>
      </c>
      <c r="E30" s="29"/>
      <c r="F30" s="30"/>
      <c r="G30" s="27"/>
      <c r="H30" s="34"/>
      <c r="I30" s="35"/>
      <c r="J30" s="29"/>
      <c r="K30" s="32" t="str">
        <f t="shared" si="0"/>
        <v xml:space="preserve"> </v>
      </c>
      <c r="L30" s="32"/>
      <c r="M30" s="32"/>
    </row>
    <row r="31" spans="1:13" x14ac:dyDescent="0.25">
      <c r="A31" s="26">
        <f t="shared" si="1"/>
        <v>22</v>
      </c>
      <c r="B31" s="29"/>
      <c r="C31" s="27"/>
      <c r="D31" s="28">
        <f t="shared" si="2"/>
        <v>93</v>
      </c>
      <c r="E31" s="29"/>
      <c r="F31" s="30"/>
      <c r="G31" s="27"/>
      <c r="H31" s="34"/>
      <c r="I31" s="35"/>
      <c r="J31" s="29"/>
      <c r="K31" s="32" t="str">
        <f t="shared" si="0"/>
        <v xml:space="preserve"> </v>
      </c>
      <c r="L31" s="32"/>
      <c r="M31" s="32"/>
    </row>
    <row r="32" spans="1:13" x14ac:dyDescent="0.25">
      <c r="A32" s="26">
        <f t="shared" si="1"/>
        <v>23</v>
      </c>
      <c r="B32" s="29"/>
      <c r="C32" s="27"/>
      <c r="D32" s="28">
        <f t="shared" si="2"/>
        <v>94</v>
      </c>
      <c r="E32" s="29"/>
      <c r="F32" s="30">
        <v>0.03</v>
      </c>
      <c r="G32" s="27" t="s">
        <v>49</v>
      </c>
      <c r="H32" s="34">
        <v>1867</v>
      </c>
      <c r="I32" s="35">
        <v>2</v>
      </c>
      <c r="J32" s="29" t="s">
        <v>50</v>
      </c>
      <c r="K32" s="32">
        <f t="shared" si="0"/>
        <v>0.06</v>
      </c>
      <c r="L32" s="32">
        <v>0</v>
      </c>
      <c r="M32" s="32">
        <v>21</v>
      </c>
    </row>
    <row r="33" spans="1:13" x14ac:dyDescent="0.25">
      <c r="A33" s="26">
        <f t="shared" si="1"/>
        <v>24</v>
      </c>
      <c r="B33" s="29"/>
      <c r="C33" s="27"/>
      <c r="D33" s="28">
        <f t="shared" si="2"/>
        <v>95</v>
      </c>
      <c r="E33" s="29"/>
      <c r="F33" s="30"/>
      <c r="G33" s="27"/>
      <c r="H33" s="34"/>
      <c r="I33" s="35"/>
      <c r="J33" s="29"/>
      <c r="K33" s="32" t="str">
        <f t="shared" si="0"/>
        <v xml:space="preserve"> </v>
      </c>
      <c r="L33" s="32"/>
      <c r="M33" s="32"/>
    </row>
    <row r="34" spans="1:13" x14ac:dyDescent="0.25">
      <c r="A34" s="26">
        <f t="shared" si="1"/>
        <v>25</v>
      </c>
      <c r="B34" s="29"/>
      <c r="C34" s="27"/>
      <c r="D34" s="28">
        <f t="shared" si="2"/>
        <v>96</v>
      </c>
      <c r="E34" s="29"/>
      <c r="F34" s="30"/>
      <c r="G34" s="27"/>
      <c r="H34" s="34"/>
      <c r="I34" s="35"/>
      <c r="J34" s="29"/>
      <c r="K34" s="32" t="str">
        <f t="shared" si="0"/>
        <v xml:space="preserve"> </v>
      </c>
      <c r="L34" s="32"/>
      <c r="M34" s="32"/>
    </row>
    <row r="35" spans="1:13" x14ac:dyDescent="0.25">
      <c r="A35" s="26">
        <f t="shared" si="1"/>
        <v>26</v>
      </c>
      <c r="B35" s="29"/>
      <c r="C35" s="27"/>
      <c r="D35" s="28">
        <f t="shared" si="2"/>
        <v>97</v>
      </c>
      <c r="E35" s="29"/>
      <c r="F35" s="30"/>
      <c r="G35" s="27"/>
      <c r="H35" s="34"/>
      <c r="I35" s="35"/>
      <c r="J35" s="29"/>
      <c r="K35" s="32" t="str">
        <f t="shared" si="0"/>
        <v xml:space="preserve"> </v>
      </c>
      <c r="L35" s="32"/>
      <c r="M35" s="32"/>
    </row>
    <row r="36" spans="1:13" x14ac:dyDescent="0.25">
      <c r="A36" s="26">
        <f t="shared" si="1"/>
        <v>27</v>
      </c>
      <c r="B36" s="29"/>
      <c r="C36" s="27"/>
      <c r="D36" s="28">
        <f t="shared" si="2"/>
        <v>98</v>
      </c>
      <c r="E36" s="29"/>
      <c r="F36" s="30"/>
      <c r="G36" s="27"/>
      <c r="H36" s="34"/>
      <c r="I36" s="35"/>
      <c r="J36" s="29"/>
      <c r="K36" s="32" t="str">
        <f t="shared" si="0"/>
        <v xml:space="preserve"> </v>
      </c>
      <c r="L36" s="32"/>
      <c r="M36" s="32"/>
    </row>
    <row r="37" spans="1:13" x14ac:dyDescent="0.25">
      <c r="A37" s="26">
        <f t="shared" si="1"/>
        <v>28</v>
      </c>
      <c r="B37" s="29"/>
      <c r="C37" s="27"/>
      <c r="D37" s="28">
        <f t="shared" si="2"/>
        <v>99</v>
      </c>
      <c r="E37" s="29"/>
      <c r="F37" s="30"/>
      <c r="G37" s="27"/>
      <c r="H37" s="34"/>
      <c r="I37" s="35"/>
      <c r="J37" s="29"/>
      <c r="K37" s="32" t="str">
        <f t="shared" si="0"/>
        <v xml:space="preserve"> </v>
      </c>
      <c r="L37" s="32"/>
      <c r="M37" s="32"/>
    </row>
    <row r="38" spans="1:13" x14ac:dyDescent="0.25">
      <c r="A38" s="26">
        <f t="shared" si="1"/>
        <v>29</v>
      </c>
      <c r="B38" s="29"/>
      <c r="C38" s="27"/>
      <c r="D38" s="28">
        <f t="shared" si="2"/>
        <v>100</v>
      </c>
      <c r="E38" s="29"/>
      <c r="F38" s="30"/>
      <c r="G38" s="27"/>
      <c r="H38" s="34"/>
      <c r="I38" s="35"/>
      <c r="J38" s="29"/>
      <c r="K38" s="32" t="str">
        <f t="shared" si="0"/>
        <v xml:space="preserve"> </v>
      </c>
      <c r="L38" s="32"/>
      <c r="M38" s="32"/>
    </row>
    <row r="39" spans="1:13" x14ac:dyDescent="0.25">
      <c r="A39" s="26">
        <f t="shared" si="1"/>
        <v>30</v>
      </c>
      <c r="B39" s="29"/>
      <c r="C39" s="27"/>
      <c r="D39" s="28">
        <f t="shared" si="2"/>
        <v>101</v>
      </c>
      <c r="E39" s="29"/>
      <c r="F39" s="30"/>
      <c r="G39" s="27"/>
      <c r="H39" s="34"/>
      <c r="I39" s="35"/>
      <c r="J39" s="29"/>
      <c r="K39" s="32" t="str">
        <f t="shared" si="0"/>
        <v xml:space="preserve"> </v>
      </c>
      <c r="L39" s="32"/>
      <c r="M39" s="32"/>
    </row>
    <row r="40" spans="1:13" x14ac:dyDescent="0.25">
      <c r="A40" s="26">
        <f t="shared" si="1"/>
        <v>31</v>
      </c>
      <c r="B40" s="29"/>
      <c r="C40" s="27"/>
      <c r="D40" s="28">
        <f t="shared" si="2"/>
        <v>102</v>
      </c>
      <c r="E40" s="29"/>
      <c r="F40" s="30"/>
      <c r="G40" s="27"/>
      <c r="H40" s="34"/>
      <c r="I40" s="35"/>
      <c r="J40" s="29"/>
      <c r="K40" s="32" t="str">
        <f t="shared" si="0"/>
        <v xml:space="preserve"> </v>
      </c>
      <c r="L40" s="32"/>
      <c r="M40" s="32"/>
    </row>
    <row r="41" spans="1:13" x14ac:dyDescent="0.25">
      <c r="A41" s="26">
        <f t="shared" si="1"/>
        <v>32</v>
      </c>
      <c r="B41" s="29"/>
      <c r="C41" s="27"/>
      <c r="D41" s="28">
        <f t="shared" si="2"/>
        <v>103</v>
      </c>
      <c r="E41" s="29"/>
      <c r="F41" s="30"/>
      <c r="G41" s="27"/>
      <c r="H41" s="34"/>
      <c r="I41" s="35"/>
      <c r="J41" s="29"/>
      <c r="K41" s="32" t="str">
        <f t="shared" si="0"/>
        <v xml:space="preserve"> </v>
      </c>
      <c r="L41" s="32"/>
      <c r="M41" s="32"/>
    </row>
    <row r="42" spans="1:13" x14ac:dyDescent="0.25">
      <c r="A42" s="26">
        <f t="shared" si="1"/>
        <v>33</v>
      </c>
      <c r="B42" s="29"/>
      <c r="C42" s="27"/>
      <c r="D42" s="28">
        <f t="shared" si="2"/>
        <v>104</v>
      </c>
      <c r="E42" s="29"/>
      <c r="F42" s="30"/>
      <c r="G42" s="27"/>
      <c r="H42" s="34"/>
      <c r="I42" s="35"/>
      <c r="J42" s="29"/>
      <c r="K42" s="32" t="str">
        <f t="shared" si="0"/>
        <v xml:space="preserve"> </v>
      </c>
      <c r="L42" s="32"/>
      <c r="M42" s="32"/>
    </row>
    <row r="43" spans="1:13" x14ac:dyDescent="0.25">
      <c r="A43" s="26">
        <f t="shared" si="1"/>
        <v>34</v>
      </c>
      <c r="B43" s="29"/>
      <c r="C43" s="27"/>
      <c r="D43" s="28">
        <f t="shared" si="2"/>
        <v>105</v>
      </c>
      <c r="E43" s="29"/>
      <c r="F43" s="30"/>
      <c r="G43" s="27"/>
      <c r="H43" s="34"/>
      <c r="I43" s="35"/>
      <c r="J43" s="29"/>
      <c r="K43" s="32" t="str">
        <f t="shared" si="0"/>
        <v xml:space="preserve"> </v>
      </c>
      <c r="L43" s="32"/>
      <c r="M43" s="32"/>
    </row>
    <row r="44" spans="1:13" x14ac:dyDescent="0.25">
      <c r="A44" s="26">
        <f t="shared" si="1"/>
        <v>35</v>
      </c>
      <c r="B44" s="29"/>
      <c r="C44" s="27"/>
      <c r="D44" s="28">
        <f t="shared" si="2"/>
        <v>106</v>
      </c>
      <c r="E44" s="29"/>
      <c r="F44" s="30"/>
      <c r="G44" s="27"/>
      <c r="H44" s="34"/>
      <c r="I44" s="35"/>
      <c r="J44" s="29"/>
      <c r="K44" s="32" t="str">
        <f t="shared" si="0"/>
        <v xml:space="preserve"> </v>
      </c>
      <c r="L44" s="32"/>
      <c r="M44" s="32"/>
    </row>
    <row r="45" spans="1:13" x14ac:dyDescent="0.25">
      <c r="A45" s="26">
        <f t="shared" si="1"/>
        <v>36</v>
      </c>
      <c r="B45" s="29"/>
      <c r="C45" s="27"/>
      <c r="D45" s="28">
        <f t="shared" si="2"/>
        <v>107</v>
      </c>
      <c r="E45" s="29"/>
      <c r="F45" s="30"/>
      <c r="G45" s="27"/>
      <c r="H45" s="34"/>
      <c r="I45" s="35"/>
      <c r="J45" s="29"/>
      <c r="K45" s="32" t="str">
        <f t="shared" si="0"/>
        <v xml:space="preserve"> </v>
      </c>
      <c r="L45" s="32"/>
      <c r="M45" s="32"/>
    </row>
    <row r="46" spans="1:13" x14ac:dyDescent="0.25">
      <c r="A46" s="26">
        <f t="shared" si="1"/>
        <v>37</v>
      </c>
      <c r="B46" s="29"/>
      <c r="C46" s="27"/>
      <c r="D46" s="28">
        <f t="shared" si="2"/>
        <v>108</v>
      </c>
      <c r="E46" s="29"/>
      <c r="F46" s="30"/>
      <c r="G46" s="27"/>
      <c r="H46" s="34"/>
      <c r="I46" s="35"/>
      <c r="J46" s="29"/>
      <c r="K46" s="32" t="str">
        <f t="shared" si="0"/>
        <v xml:space="preserve"> </v>
      </c>
      <c r="L46" s="32"/>
      <c r="M46" s="32"/>
    </row>
    <row r="47" spans="1:13" x14ac:dyDescent="0.25">
      <c r="A47" s="26">
        <f t="shared" si="1"/>
        <v>38</v>
      </c>
      <c r="B47" s="29"/>
      <c r="C47" s="27"/>
      <c r="D47" s="28">
        <f t="shared" si="2"/>
        <v>109</v>
      </c>
      <c r="E47" s="29"/>
      <c r="F47" s="30"/>
      <c r="G47" s="27"/>
      <c r="H47" s="34"/>
      <c r="I47" s="35"/>
      <c r="J47" s="29"/>
      <c r="K47" s="32" t="str">
        <f t="shared" si="0"/>
        <v xml:space="preserve"> </v>
      </c>
      <c r="L47" s="32"/>
      <c r="M47" s="32"/>
    </row>
    <row r="48" spans="1:13" x14ac:dyDescent="0.25">
      <c r="A48" s="26">
        <f t="shared" si="1"/>
        <v>39</v>
      </c>
      <c r="B48" s="29"/>
      <c r="C48" s="27"/>
      <c r="D48" s="28">
        <f t="shared" si="2"/>
        <v>110</v>
      </c>
      <c r="E48" s="29"/>
      <c r="F48" s="30"/>
      <c r="G48" s="27"/>
      <c r="H48" s="34"/>
      <c r="I48" s="35"/>
      <c r="J48" s="29"/>
      <c r="K48" s="32" t="str">
        <f t="shared" si="0"/>
        <v xml:space="preserve"> </v>
      </c>
      <c r="L48" s="32"/>
      <c r="M48" s="32"/>
    </row>
    <row r="49" spans="1:13" x14ac:dyDescent="0.25">
      <c r="A49" s="26">
        <f t="shared" si="1"/>
        <v>40</v>
      </c>
      <c r="B49" s="29"/>
      <c r="C49" s="27"/>
      <c r="D49" s="28">
        <f t="shared" si="2"/>
        <v>111</v>
      </c>
      <c r="E49" s="29"/>
      <c r="F49" s="30"/>
      <c r="G49" s="27"/>
      <c r="H49" s="34"/>
      <c r="I49" s="35"/>
      <c r="J49" s="29"/>
      <c r="K49" s="32" t="str">
        <f t="shared" si="0"/>
        <v xml:space="preserve"> </v>
      </c>
      <c r="L49" s="32"/>
      <c r="M49" s="32"/>
    </row>
    <row r="50" spans="1:13" x14ac:dyDescent="0.25">
      <c r="A50" s="26">
        <f t="shared" si="1"/>
        <v>41</v>
      </c>
      <c r="B50" s="29"/>
      <c r="C50" s="27"/>
      <c r="D50" s="28">
        <f t="shared" si="2"/>
        <v>112</v>
      </c>
      <c r="E50" s="29"/>
      <c r="F50" s="30"/>
      <c r="G50" s="27"/>
      <c r="H50" s="34"/>
      <c r="I50" s="35"/>
      <c r="J50" s="29"/>
      <c r="K50" s="32" t="str">
        <f t="shared" si="0"/>
        <v xml:space="preserve"> </v>
      </c>
      <c r="L50" s="32"/>
      <c r="M50" s="32"/>
    </row>
    <row r="51" spans="1:13" x14ac:dyDescent="0.25">
      <c r="A51" s="26">
        <f t="shared" si="1"/>
        <v>42</v>
      </c>
      <c r="B51" s="29"/>
      <c r="C51" s="27"/>
      <c r="D51" s="28">
        <f t="shared" si="2"/>
        <v>113</v>
      </c>
      <c r="E51" s="29"/>
      <c r="F51" s="30"/>
      <c r="G51" s="27"/>
      <c r="H51" s="34"/>
      <c r="I51" s="35"/>
      <c r="J51" s="29"/>
      <c r="K51" s="32" t="str">
        <f t="shared" si="0"/>
        <v xml:space="preserve"> </v>
      </c>
      <c r="L51" s="32"/>
      <c r="M51" s="32"/>
    </row>
    <row r="52" spans="1:13" x14ac:dyDescent="0.25">
      <c r="A52" s="26">
        <f t="shared" si="1"/>
        <v>43</v>
      </c>
      <c r="B52" s="29"/>
      <c r="C52" s="27"/>
      <c r="D52" s="28">
        <f t="shared" si="2"/>
        <v>114</v>
      </c>
      <c r="E52" s="29"/>
      <c r="F52" s="30"/>
      <c r="G52" s="27"/>
      <c r="H52" s="34"/>
      <c r="I52" s="35"/>
      <c r="J52" s="29"/>
      <c r="K52" s="32" t="str">
        <f t="shared" si="0"/>
        <v xml:space="preserve"> </v>
      </c>
      <c r="L52" s="32"/>
      <c r="M52" s="32"/>
    </row>
    <row r="53" spans="1:13" x14ac:dyDescent="0.25">
      <c r="A53" s="26">
        <f t="shared" si="1"/>
        <v>44</v>
      </c>
      <c r="B53" s="29"/>
      <c r="C53" s="27"/>
      <c r="D53" s="28">
        <f t="shared" si="2"/>
        <v>115</v>
      </c>
      <c r="E53" s="29"/>
      <c r="F53" s="30"/>
      <c r="G53" s="27"/>
      <c r="H53" s="34"/>
      <c r="I53" s="35"/>
      <c r="J53" s="29"/>
      <c r="K53" s="32" t="str">
        <f t="shared" si="0"/>
        <v xml:space="preserve"> </v>
      </c>
      <c r="L53" s="32"/>
      <c r="M53" s="32"/>
    </row>
    <row r="54" spans="1:13" x14ac:dyDescent="0.25">
      <c r="A54" s="26">
        <f t="shared" si="1"/>
        <v>45</v>
      </c>
      <c r="B54" s="29"/>
      <c r="C54" s="27"/>
      <c r="D54" s="28">
        <f t="shared" si="2"/>
        <v>116</v>
      </c>
      <c r="E54" s="29"/>
      <c r="F54" s="30"/>
      <c r="G54" s="27"/>
      <c r="H54" s="34"/>
      <c r="I54" s="35"/>
      <c r="J54" s="29"/>
      <c r="K54" s="32" t="str">
        <f t="shared" si="0"/>
        <v xml:space="preserve"> </v>
      </c>
      <c r="L54" s="32"/>
      <c r="M54" s="32"/>
    </row>
    <row r="55" spans="1:13" x14ac:dyDescent="0.25">
      <c r="A55" s="26">
        <f t="shared" si="1"/>
        <v>46</v>
      </c>
      <c r="B55" s="29"/>
      <c r="C55" s="27"/>
      <c r="D55" s="28">
        <f t="shared" si="2"/>
        <v>117</v>
      </c>
      <c r="E55" s="29"/>
      <c r="F55" s="30"/>
      <c r="G55" s="27"/>
      <c r="H55" s="34"/>
      <c r="I55" s="35"/>
      <c r="J55" s="29"/>
      <c r="K55" s="32" t="str">
        <f t="shared" si="0"/>
        <v xml:space="preserve"> </v>
      </c>
      <c r="L55" s="32"/>
      <c r="M55" s="32"/>
    </row>
    <row r="56" spans="1:13" x14ac:dyDescent="0.25">
      <c r="A56" s="26">
        <f t="shared" si="1"/>
        <v>47</v>
      </c>
      <c r="B56" s="29"/>
      <c r="C56" s="27"/>
      <c r="D56" s="28">
        <f t="shared" si="2"/>
        <v>118</v>
      </c>
      <c r="E56" s="29"/>
      <c r="F56" s="30"/>
      <c r="G56" s="27"/>
      <c r="H56" s="34"/>
      <c r="I56" s="35"/>
      <c r="J56" s="29"/>
      <c r="K56" s="32" t="str">
        <f t="shared" si="0"/>
        <v xml:space="preserve"> </v>
      </c>
      <c r="L56" s="32"/>
      <c r="M56" s="32"/>
    </row>
    <row r="57" spans="1:13" x14ac:dyDescent="0.25">
      <c r="A57" s="26">
        <f t="shared" si="1"/>
        <v>48</v>
      </c>
      <c r="B57" s="29"/>
      <c r="C57" s="27"/>
      <c r="D57" s="28">
        <f t="shared" si="2"/>
        <v>119</v>
      </c>
      <c r="E57" s="29"/>
      <c r="F57" s="30"/>
      <c r="G57" s="27"/>
      <c r="H57" s="34"/>
      <c r="I57" s="35"/>
      <c r="J57" s="29"/>
      <c r="K57" s="32" t="str">
        <f t="shared" si="0"/>
        <v xml:space="preserve"> </v>
      </c>
      <c r="L57" s="32"/>
      <c r="M57" s="32"/>
    </row>
    <row r="58" spans="1:13" x14ac:dyDescent="0.25">
      <c r="A58" s="26">
        <f t="shared" si="1"/>
        <v>49</v>
      </c>
      <c r="B58" s="29"/>
      <c r="C58" s="27"/>
      <c r="D58" s="28">
        <v>119</v>
      </c>
      <c r="E58" s="29" t="s">
        <v>51</v>
      </c>
      <c r="F58" s="30"/>
      <c r="G58" s="27"/>
      <c r="H58" s="34"/>
      <c r="I58" s="35"/>
      <c r="J58" s="29"/>
      <c r="K58" s="32" t="str">
        <f t="shared" si="0"/>
        <v xml:space="preserve"> </v>
      </c>
      <c r="L58" s="32"/>
      <c r="M58" s="32"/>
    </row>
    <row r="59" spans="1:13" x14ac:dyDescent="0.25">
      <c r="A59" s="26">
        <f t="shared" si="1"/>
        <v>50</v>
      </c>
      <c r="B59" s="29"/>
      <c r="C59" s="27"/>
      <c r="D59" s="28">
        <f t="shared" si="2"/>
        <v>120</v>
      </c>
      <c r="E59" s="29"/>
      <c r="F59" s="30"/>
      <c r="G59" s="27"/>
      <c r="H59" s="34"/>
      <c r="I59" s="35"/>
      <c r="J59" s="29"/>
      <c r="K59" s="32" t="str">
        <f t="shared" si="0"/>
        <v xml:space="preserve"> </v>
      </c>
      <c r="L59" s="32"/>
      <c r="M59" s="32"/>
    </row>
    <row r="60" spans="1:13" x14ac:dyDescent="0.25">
      <c r="A60" s="26">
        <f t="shared" si="1"/>
        <v>51</v>
      </c>
      <c r="B60" s="29"/>
      <c r="C60" s="27"/>
      <c r="D60" s="28">
        <v>120</v>
      </c>
      <c r="E60" s="29" t="s">
        <v>51</v>
      </c>
      <c r="F60" s="30"/>
      <c r="G60" s="27"/>
      <c r="H60" s="34"/>
      <c r="I60" s="35"/>
      <c r="J60" s="29"/>
      <c r="K60" s="32" t="str">
        <f t="shared" si="0"/>
        <v xml:space="preserve"> </v>
      </c>
      <c r="L60" s="32"/>
      <c r="M60" s="32"/>
    </row>
    <row r="61" spans="1:13" x14ac:dyDescent="0.25">
      <c r="A61" s="26">
        <f t="shared" si="1"/>
        <v>52</v>
      </c>
      <c r="B61" s="29"/>
      <c r="C61" s="27"/>
      <c r="D61" s="28">
        <f t="shared" ref="D61:D84" si="3">D60+1</f>
        <v>121</v>
      </c>
      <c r="E61" s="29"/>
      <c r="F61" s="30"/>
      <c r="G61" s="27"/>
      <c r="H61" s="34"/>
      <c r="I61" s="35"/>
      <c r="J61" s="29"/>
      <c r="K61" s="32" t="str">
        <f t="shared" si="0"/>
        <v xml:space="preserve"> </v>
      </c>
      <c r="L61" s="32"/>
      <c r="M61" s="32"/>
    </row>
    <row r="62" spans="1:13" x14ac:dyDescent="0.25">
      <c r="A62" s="26">
        <f t="shared" si="1"/>
        <v>53</v>
      </c>
      <c r="B62" s="29"/>
      <c r="C62" s="27"/>
      <c r="D62" s="28">
        <v>121</v>
      </c>
      <c r="E62" s="29" t="s">
        <v>51</v>
      </c>
      <c r="F62" s="30"/>
      <c r="G62" s="27"/>
      <c r="H62" s="34"/>
      <c r="I62" s="35"/>
      <c r="J62" s="29"/>
      <c r="K62" s="32" t="str">
        <f t="shared" si="0"/>
        <v xml:space="preserve"> </v>
      </c>
      <c r="L62" s="32"/>
      <c r="M62" s="32"/>
    </row>
    <row r="63" spans="1:13" x14ac:dyDescent="0.25">
      <c r="A63" s="26">
        <f t="shared" si="1"/>
        <v>54</v>
      </c>
      <c r="B63" s="29"/>
      <c r="C63" s="27"/>
      <c r="D63" s="28">
        <f t="shared" si="3"/>
        <v>122</v>
      </c>
      <c r="E63" s="29"/>
      <c r="F63" s="30"/>
      <c r="G63" s="27"/>
      <c r="H63" s="34"/>
      <c r="I63" s="35"/>
      <c r="J63" s="29"/>
      <c r="K63" s="32" t="str">
        <f t="shared" si="0"/>
        <v xml:space="preserve"> </v>
      </c>
      <c r="L63" s="32"/>
      <c r="M63" s="32"/>
    </row>
    <row r="64" spans="1:13" x14ac:dyDescent="0.25">
      <c r="A64" s="26">
        <f t="shared" si="1"/>
        <v>55</v>
      </c>
      <c r="B64" s="29"/>
      <c r="C64" s="27"/>
      <c r="D64" s="28">
        <f t="shared" si="3"/>
        <v>123</v>
      </c>
      <c r="E64" s="29"/>
      <c r="F64" s="30"/>
      <c r="G64" s="27"/>
      <c r="H64" s="34"/>
      <c r="I64" s="35"/>
      <c r="J64" s="29"/>
      <c r="K64" s="32" t="str">
        <f t="shared" si="0"/>
        <v xml:space="preserve"> </v>
      </c>
      <c r="L64" s="32"/>
      <c r="M64" s="32"/>
    </row>
    <row r="65" spans="1:13" x14ac:dyDescent="0.25">
      <c r="A65" s="26">
        <f t="shared" si="1"/>
        <v>56</v>
      </c>
      <c r="B65" s="29"/>
      <c r="C65" s="27"/>
      <c r="D65" s="28">
        <f t="shared" si="3"/>
        <v>124</v>
      </c>
      <c r="E65" s="29"/>
      <c r="F65" s="30"/>
      <c r="G65" s="27"/>
      <c r="H65" s="34"/>
      <c r="I65" s="35"/>
      <c r="J65" s="29"/>
      <c r="K65" s="32" t="str">
        <f t="shared" si="0"/>
        <v xml:space="preserve"> </v>
      </c>
      <c r="L65" s="32"/>
      <c r="M65" s="32"/>
    </row>
    <row r="66" spans="1:13" x14ac:dyDescent="0.25">
      <c r="A66" s="26">
        <f t="shared" si="1"/>
        <v>57</v>
      </c>
      <c r="B66" s="29"/>
      <c r="C66" s="27"/>
      <c r="D66" s="28">
        <f t="shared" si="3"/>
        <v>125</v>
      </c>
      <c r="E66" s="29"/>
      <c r="F66" s="30"/>
      <c r="G66" s="27"/>
      <c r="H66" s="34"/>
      <c r="I66" s="35"/>
      <c r="J66" s="29"/>
      <c r="K66" s="32" t="str">
        <f t="shared" si="0"/>
        <v xml:space="preserve"> </v>
      </c>
      <c r="L66" s="32"/>
      <c r="M66" s="32"/>
    </row>
    <row r="67" spans="1:13" x14ac:dyDescent="0.25">
      <c r="A67" s="26">
        <f t="shared" si="1"/>
        <v>58</v>
      </c>
      <c r="B67" s="29"/>
      <c r="C67" s="27"/>
      <c r="D67" s="28">
        <f t="shared" si="3"/>
        <v>126</v>
      </c>
      <c r="E67" s="29"/>
      <c r="F67" s="30"/>
      <c r="G67" s="27"/>
      <c r="H67" s="34"/>
      <c r="I67" s="35"/>
      <c r="J67" s="29"/>
      <c r="K67" s="32" t="str">
        <f t="shared" si="0"/>
        <v xml:space="preserve"> </v>
      </c>
      <c r="L67" s="32"/>
      <c r="M67" s="32"/>
    </row>
    <row r="68" spans="1:13" x14ac:dyDescent="0.25">
      <c r="A68" s="26">
        <f t="shared" si="1"/>
        <v>59</v>
      </c>
      <c r="B68" s="29"/>
      <c r="C68" s="27"/>
      <c r="D68" s="28">
        <f t="shared" si="3"/>
        <v>127</v>
      </c>
      <c r="E68" s="29"/>
      <c r="F68" s="30"/>
      <c r="G68" s="27"/>
      <c r="H68" s="34"/>
      <c r="I68" s="35"/>
      <c r="J68" s="29"/>
      <c r="K68" s="32" t="str">
        <f t="shared" si="0"/>
        <v xml:space="preserve"> </v>
      </c>
      <c r="L68" s="32"/>
      <c r="M68" s="32"/>
    </row>
    <row r="69" spans="1:13" x14ac:dyDescent="0.25">
      <c r="A69" s="26">
        <f t="shared" si="1"/>
        <v>60</v>
      </c>
      <c r="B69" s="29"/>
      <c r="C69" s="27"/>
      <c r="D69" s="28">
        <f t="shared" si="3"/>
        <v>128</v>
      </c>
      <c r="E69" s="29"/>
      <c r="F69" s="30"/>
      <c r="G69" s="27"/>
      <c r="H69" s="34"/>
      <c r="I69" s="35"/>
      <c r="J69" s="29"/>
      <c r="K69" s="32" t="str">
        <f t="shared" si="0"/>
        <v xml:space="preserve"> </v>
      </c>
      <c r="L69" s="32"/>
      <c r="M69" s="32"/>
    </row>
    <row r="70" spans="1:13" x14ac:dyDescent="0.25">
      <c r="A70" s="26">
        <f t="shared" si="1"/>
        <v>61</v>
      </c>
      <c r="B70" s="29"/>
      <c r="C70" s="27"/>
      <c r="D70" s="28">
        <f t="shared" si="3"/>
        <v>129</v>
      </c>
      <c r="E70" s="29"/>
      <c r="F70" s="30"/>
      <c r="G70" s="27"/>
      <c r="H70" s="34"/>
      <c r="I70" s="35"/>
      <c r="J70" s="27"/>
      <c r="K70" s="32" t="str">
        <f t="shared" si="0"/>
        <v xml:space="preserve"> </v>
      </c>
      <c r="L70" s="32"/>
      <c r="M70" s="32"/>
    </row>
    <row r="71" spans="1:13" x14ac:dyDescent="0.25">
      <c r="A71" s="26">
        <f t="shared" si="1"/>
        <v>62</v>
      </c>
      <c r="B71" s="29"/>
      <c r="C71" s="27"/>
      <c r="D71" s="28">
        <f t="shared" si="3"/>
        <v>130</v>
      </c>
      <c r="E71" s="29"/>
      <c r="F71" s="30"/>
      <c r="G71" s="27"/>
      <c r="H71" s="34"/>
      <c r="I71" s="35"/>
      <c r="J71" s="29"/>
      <c r="K71" s="32" t="str">
        <f t="shared" si="0"/>
        <v xml:space="preserve"> </v>
      </c>
      <c r="L71" s="32"/>
      <c r="M71" s="32"/>
    </row>
    <row r="72" spans="1:13" x14ac:dyDescent="0.25">
      <c r="A72" s="26">
        <f t="shared" si="1"/>
        <v>63</v>
      </c>
      <c r="B72" s="29"/>
      <c r="C72" s="27"/>
      <c r="D72" s="28">
        <f t="shared" si="3"/>
        <v>131</v>
      </c>
      <c r="E72" s="29"/>
      <c r="F72" s="30"/>
      <c r="G72" s="27"/>
      <c r="H72" s="34"/>
      <c r="I72" s="35"/>
      <c r="J72" s="29"/>
      <c r="K72" s="32" t="str">
        <f t="shared" si="0"/>
        <v xml:space="preserve"> </v>
      </c>
      <c r="L72" s="32"/>
      <c r="M72" s="32"/>
    </row>
    <row r="73" spans="1:13" x14ac:dyDescent="0.25">
      <c r="A73" s="26">
        <f t="shared" si="1"/>
        <v>64</v>
      </c>
      <c r="B73" s="27" t="s">
        <v>30</v>
      </c>
      <c r="C73" s="27"/>
      <c r="D73" s="28">
        <f t="shared" si="3"/>
        <v>132</v>
      </c>
      <c r="E73" s="29"/>
      <c r="F73" s="30"/>
      <c r="G73" s="27"/>
      <c r="H73" s="34"/>
      <c r="I73" s="35"/>
      <c r="J73" s="29"/>
      <c r="K73" s="32" t="str">
        <f t="shared" si="0"/>
        <v xml:space="preserve"> </v>
      </c>
      <c r="L73" s="32"/>
      <c r="M73" s="32"/>
    </row>
    <row r="74" spans="1:13" x14ac:dyDescent="0.25">
      <c r="A74" s="26">
        <f t="shared" si="1"/>
        <v>65</v>
      </c>
      <c r="B74" s="29"/>
      <c r="C74" s="27"/>
      <c r="D74" s="28">
        <f t="shared" si="3"/>
        <v>133</v>
      </c>
      <c r="E74" s="29"/>
      <c r="F74" s="30"/>
      <c r="G74" s="27"/>
      <c r="H74" s="34"/>
      <c r="I74" s="35"/>
      <c r="J74" s="27"/>
      <c r="K74" s="32" t="str">
        <f t="shared" ref="K74:K83" si="4">IF(F74*I74&gt;0,F74*I74," ")</f>
        <v xml:space="preserve"> </v>
      </c>
      <c r="L74" s="32"/>
      <c r="M74" s="32"/>
    </row>
    <row r="75" spans="1:13" x14ac:dyDescent="0.25">
      <c r="A75" s="26">
        <f t="shared" ref="A75:A84" si="5">A74+1</f>
        <v>66</v>
      </c>
      <c r="B75" s="29"/>
      <c r="C75" s="27"/>
      <c r="D75" s="28">
        <f t="shared" si="3"/>
        <v>134</v>
      </c>
      <c r="E75" s="29"/>
      <c r="F75" s="30"/>
      <c r="G75" s="27"/>
      <c r="H75" s="34"/>
      <c r="I75" s="35"/>
      <c r="J75" s="29"/>
      <c r="K75" s="32" t="str">
        <f t="shared" si="4"/>
        <v xml:space="preserve"> </v>
      </c>
      <c r="L75" s="32"/>
      <c r="M75" s="32"/>
    </row>
    <row r="76" spans="1:13" x14ac:dyDescent="0.25">
      <c r="A76" s="26">
        <f t="shared" si="5"/>
        <v>67</v>
      </c>
      <c r="B76" s="29"/>
      <c r="C76" s="27"/>
      <c r="D76" s="28">
        <f t="shared" si="3"/>
        <v>135</v>
      </c>
      <c r="E76" s="29"/>
      <c r="F76" s="30"/>
      <c r="G76" s="27"/>
      <c r="H76" s="34"/>
      <c r="I76" s="35"/>
      <c r="J76" s="29"/>
      <c r="K76" s="32" t="str">
        <f t="shared" si="4"/>
        <v xml:space="preserve"> </v>
      </c>
      <c r="L76" s="32"/>
      <c r="M76" s="32"/>
    </row>
    <row r="77" spans="1:13" x14ac:dyDescent="0.25">
      <c r="A77" s="26">
        <f t="shared" si="5"/>
        <v>68</v>
      </c>
      <c r="B77" s="29"/>
      <c r="C77" s="27"/>
      <c r="D77" s="28">
        <f t="shared" si="3"/>
        <v>136</v>
      </c>
      <c r="E77" s="29"/>
      <c r="F77" s="30"/>
      <c r="G77" s="27"/>
      <c r="H77" s="34"/>
      <c r="I77" s="35"/>
      <c r="J77" s="29"/>
      <c r="K77" s="32" t="str">
        <f t="shared" si="4"/>
        <v xml:space="preserve"> </v>
      </c>
      <c r="L77" s="32"/>
      <c r="M77" s="32"/>
    </row>
    <row r="78" spans="1:13" x14ac:dyDescent="0.25">
      <c r="A78" s="26">
        <f t="shared" si="5"/>
        <v>69</v>
      </c>
      <c r="B78" s="29"/>
      <c r="C78" s="27"/>
      <c r="D78" s="28">
        <f t="shared" si="3"/>
        <v>137</v>
      </c>
      <c r="E78" s="29"/>
      <c r="F78" s="30"/>
      <c r="G78" s="27"/>
      <c r="H78" s="34"/>
      <c r="I78" s="35"/>
      <c r="J78" s="29"/>
      <c r="K78" s="32" t="str">
        <f t="shared" si="4"/>
        <v xml:space="preserve"> </v>
      </c>
      <c r="L78" s="32"/>
      <c r="M78" s="32"/>
    </row>
    <row r="79" spans="1:13" x14ac:dyDescent="0.25">
      <c r="A79" s="26">
        <f t="shared" si="5"/>
        <v>70</v>
      </c>
      <c r="B79" s="29"/>
      <c r="C79" s="27"/>
      <c r="D79" s="28">
        <f t="shared" si="3"/>
        <v>138</v>
      </c>
      <c r="E79" s="29"/>
      <c r="F79" s="30"/>
      <c r="G79" s="27"/>
      <c r="H79" s="34"/>
      <c r="I79" s="35"/>
      <c r="J79" s="29"/>
      <c r="K79" s="32" t="str">
        <f t="shared" si="4"/>
        <v xml:space="preserve"> </v>
      </c>
      <c r="L79" s="32"/>
      <c r="M79" s="32"/>
    </row>
    <row r="80" spans="1:13" x14ac:dyDescent="0.25">
      <c r="A80" s="26">
        <f t="shared" si="5"/>
        <v>71</v>
      </c>
      <c r="B80" s="29"/>
      <c r="C80" s="27"/>
      <c r="D80" s="28">
        <f t="shared" si="3"/>
        <v>139</v>
      </c>
      <c r="E80" s="29"/>
      <c r="F80" s="30"/>
      <c r="G80" s="27"/>
      <c r="H80" s="34"/>
      <c r="I80" s="35"/>
      <c r="J80" s="29"/>
      <c r="K80" s="32" t="str">
        <f t="shared" si="4"/>
        <v xml:space="preserve"> </v>
      </c>
      <c r="L80" s="32"/>
      <c r="M80" s="32"/>
    </row>
    <row r="81" spans="1:13" x14ac:dyDescent="0.25">
      <c r="A81" s="26">
        <f t="shared" si="5"/>
        <v>72</v>
      </c>
      <c r="B81" s="29"/>
      <c r="C81" s="27"/>
      <c r="D81" s="28">
        <f t="shared" si="3"/>
        <v>140</v>
      </c>
      <c r="E81" s="29"/>
      <c r="F81" s="30"/>
      <c r="G81" s="27"/>
      <c r="H81" s="34"/>
      <c r="I81" s="35"/>
      <c r="J81" s="29"/>
      <c r="K81" s="32" t="str">
        <f t="shared" si="4"/>
        <v xml:space="preserve"> </v>
      </c>
      <c r="L81" s="32"/>
      <c r="M81" s="32"/>
    </row>
    <row r="82" spans="1:13" x14ac:dyDescent="0.25">
      <c r="A82" s="26">
        <f t="shared" si="5"/>
        <v>73</v>
      </c>
      <c r="B82" s="29"/>
      <c r="C82" s="27"/>
      <c r="D82" s="28">
        <f t="shared" si="3"/>
        <v>141</v>
      </c>
      <c r="E82" s="29"/>
      <c r="F82" s="30"/>
      <c r="G82" s="27"/>
      <c r="H82" s="34"/>
      <c r="I82" s="35"/>
      <c r="J82" s="27"/>
      <c r="K82" s="32" t="str">
        <f t="shared" si="4"/>
        <v xml:space="preserve"> </v>
      </c>
      <c r="L82" s="32"/>
      <c r="M82" s="32"/>
    </row>
    <row r="83" spans="1:13" x14ac:dyDescent="0.25">
      <c r="A83" s="26">
        <f t="shared" si="5"/>
        <v>74</v>
      </c>
      <c r="B83" s="29"/>
      <c r="C83" s="27"/>
      <c r="D83" s="28">
        <f t="shared" si="3"/>
        <v>142</v>
      </c>
      <c r="E83" s="29"/>
      <c r="F83" s="30"/>
      <c r="G83" s="27"/>
      <c r="H83" s="34"/>
      <c r="I83" s="35"/>
      <c r="J83" s="29"/>
      <c r="K83" s="32" t="str">
        <f t="shared" si="4"/>
        <v xml:space="preserve"> </v>
      </c>
      <c r="L83" s="32"/>
      <c r="M83" s="32"/>
    </row>
    <row r="84" spans="1:13" ht="16.5" thickBot="1" x14ac:dyDescent="0.3">
      <c r="A84" s="26">
        <f t="shared" si="5"/>
        <v>75</v>
      </c>
      <c r="B84" s="29"/>
      <c r="C84" s="27"/>
      <c r="D84" s="28">
        <f t="shared" si="3"/>
        <v>143</v>
      </c>
      <c r="E84" s="29"/>
      <c r="F84" s="30"/>
      <c r="G84" s="27"/>
      <c r="H84" s="34"/>
      <c r="I84" s="35"/>
      <c r="J84" s="29"/>
      <c r="K84" s="32" t="str">
        <f>IF(F84*I84&gt;0,F84*I84," ")</f>
        <v xml:space="preserve"> </v>
      </c>
      <c r="L84" s="32"/>
      <c r="M84" s="32"/>
    </row>
    <row r="85" spans="1:13" ht="16.5" thickTop="1" x14ac:dyDescent="0.25">
      <c r="A85" s="37"/>
      <c r="B85" s="38"/>
      <c r="C85" s="38"/>
      <c r="D85" s="39"/>
      <c r="E85" s="38"/>
      <c r="F85" s="40"/>
      <c r="G85" s="38"/>
      <c r="H85" s="38"/>
      <c r="I85" s="41"/>
      <c r="J85" s="42"/>
      <c r="K85" s="43"/>
      <c r="L85" s="44"/>
      <c r="M85" s="45"/>
    </row>
    <row r="86" spans="1:13" ht="16.5" thickBot="1" x14ac:dyDescent="0.3">
      <c r="A86" s="46"/>
      <c r="B86" s="47" t="s">
        <v>36</v>
      </c>
      <c r="C86" s="48"/>
      <c r="D86" s="49"/>
      <c r="E86" s="48"/>
      <c r="F86" s="50"/>
      <c r="G86" s="48"/>
      <c r="H86" s="48"/>
      <c r="I86" s="51"/>
      <c r="J86" s="52" t="s">
        <v>2</v>
      </c>
      <c r="K86" s="53"/>
      <c r="L86" s="53"/>
      <c r="M86" s="54"/>
    </row>
    <row r="87" spans="1:13" ht="16.5" thickTop="1" x14ac:dyDescent="0.25">
      <c r="A87" s="46"/>
      <c r="B87" s="55" t="s">
        <v>37</v>
      </c>
      <c r="C87" s="48"/>
      <c r="D87" s="49"/>
      <c r="E87" s="56"/>
      <c r="F87" s="57"/>
      <c r="G87" s="56"/>
      <c r="H87" s="56"/>
      <c r="I87" s="51"/>
      <c r="J87" s="58"/>
      <c r="K87" s="59"/>
      <c r="L87" s="59"/>
      <c r="M87" s="60"/>
    </row>
    <row r="88" spans="1:13" x14ac:dyDescent="0.25">
      <c r="A88" s="46"/>
      <c r="B88" s="47" t="s">
        <v>38</v>
      </c>
      <c r="C88" s="48"/>
      <c r="D88" s="49"/>
      <c r="E88" s="56"/>
      <c r="F88" s="57"/>
      <c r="G88" s="56"/>
      <c r="H88" s="56"/>
      <c r="I88" s="51"/>
      <c r="J88" s="61" t="s">
        <v>39</v>
      </c>
      <c r="K88" s="62"/>
      <c r="L88" s="63"/>
      <c r="M88" s="64">
        <f>SUM(K10:K84)</f>
        <v>0.06</v>
      </c>
    </row>
    <row r="89" spans="1:13" x14ac:dyDescent="0.25">
      <c r="A89" s="46"/>
      <c r="B89" s="48"/>
      <c r="C89" s="48"/>
      <c r="D89" s="49"/>
      <c r="E89" s="56"/>
      <c r="F89" s="57"/>
      <c r="G89" s="56"/>
      <c r="H89" s="56"/>
      <c r="I89" s="51"/>
      <c r="J89" s="61" t="s">
        <v>40</v>
      </c>
      <c r="K89" s="62"/>
      <c r="L89" s="63"/>
      <c r="M89" s="64">
        <f>SUM(L10:L84)</f>
        <v>0</v>
      </c>
    </row>
    <row r="90" spans="1:13" x14ac:dyDescent="0.25">
      <c r="A90" s="46"/>
      <c r="B90" s="48"/>
      <c r="C90" s="48"/>
      <c r="D90" s="49"/>
      <c r="E90" s="48"/>
      <c r="F90" s="50"/>
      <c r="G90" s="48"/>
      <c r="H90" s="48"/>
      <c r="I90" s="51"/>
      <c r="J90" s="61" t="s">
        <v>41</v>
      </c>
      <c r="K90" s="62"/>
      <c r="L90" s="63"/>
      <c r="M90" s="64">
        <f>SUM(M10:M84)</f>
        <v>21</v>
      </c>
    </row>
    <row r="91" spans="1:13" ht="16.5" thickBot="1" x14ac:dyDescent="0.3">
      <c r="A91" s="65"/>
      <c r="B91" s="66"/>
      <c r="C91" s="66"/>
      <c r="D91" s="67"/>
      <c r="E91" s="66"/>
      <c r="F91" s="68"/>
      <c r="G91" s="66"/>
      <c r="H91" s="66"/>
      <c r="I91" s="69"/>
      <c r="J91" s="70" t="s">
        <v>42</v>
      </c>
      <c r="K91" s="71"/>
      <c r="L91" s="71"/>
      <c r="M91" s="72">
        <f>SUM(I10:I84)</f>
        <v>2</v>
      </c>
    </row>
    <row r="92" spans="1:13" ht="16.5" thickTop="1" x14ac:dyDescent="0.25">
      <c r="A92" s="73"/>
      <c r="B92" s="74" t="s">
        <v>1584</v>
      </c>
      <c r="C92" s="75"/>
      <c r="D92" s="75"/>
      <c r="E92" s="75"/>
      <c r="F92" s="76"/>
      <c r="G92" s="75"/>
      <c r="H92" s="75"/>
      <c r="I92" s="75"/>
      <c r="J92" s="75"/>
      <c r="K92" s="76"/>
      <c r="L92" s="76"/>
      <c r="M92" s="77"/>
    </row>
  </sheetData>
  <printOptions gridLinesSet="0"/>
  <pageMargins left="0.75" right="0.25" top="0.75" bottom="0.55000000000000004" header="0.5" footer="0.5"/>
  <pageSetup orientation="portrait" horizontalDpi="300" verticalDpi="300" r:id="rId1"/>
  <headerFooter alignWithMargins="0">
    <oddHeader>&amp;L&amp;D</oddHeader>
    <oddFooter>&amp;LREGISS02.XLS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95"/>
  <sheetViews>
    <sheetView showGridLines="0" zoomScale="80" zoomScaleNormal="8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52.42578125" style="11" customWidth="1"/>
    <col min="11" max="12" width="10" style="11" customWidth="1"/>
    <col min="13" max="13" width="13.85546875" style="11" customWidth="1"/>
    <col min="14" max="14" width="2.28515625" style="11" customWidth="1"/>
    <col min="15" max="16384" width="12.5703125" style="11"/>
  </cols>
  <sheetData>
    <row r="1" spans="1:14" x14ac:dyDescent="0.25">
      <c r="L1" s="12" t="s">
        <v>15</v>
      </c>
    </row>
    <row r="3" spans="1:14" ht="30.75" x14ac:dyDescent="0.45">
      <c r="A3" s="13" t="s">
        <v>0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</row>
    <row r="4" spans="1:14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</row>
    <row r="5" spans="1:14" ht="30.75" x14ac:dyDescent="0.45">
      <c r="A5" s="13" t="s">
        <v>16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</row>
    <row r="6" spans="1:14" x14ac:dyDescent="0.25">
      <c r="L6" s="12" t="s">
        <v>3</v>
      </c>
    </row>
    <row r="8" spans="1:14" x14ac:dyDescent="0.25">
      <c r="A8" s="15" t="s">
        <v>17</v>
      </c>
      <c r="B8" s="16"/>
      <c r="C8" s="17" t="s">
        <v>18</v>
      </c>
      <c r="D8" s="18"/>
      <c r="E8" s="19"/>
      <c r="F8" s="20" t="s">
        <v>19</v>
      </c>
      <c r="G8" s="20" t="s">
        <v>20</v>
      </c>
      <c r="H8" s="20" t="s">
        <v>21</v>
      </c>
      <c r="I8" s="20" t="s">
        <v>22</v>
      </c>
      <c r="J8" s="20" t="s">
        <v>23</v>
      </c>
      <c r="K8" s="20" t="s">
        <v>5</v>
      </c>
      <c r="L8" s="20" t="s">
        <v>24</v>
      </c>
      <c r="M8" s="20" t="s">
        <v>25</v>
      </c>
    </row>
    <row r="9" spans="1:14" ht="16.5" thickBot="1" x14ac:dyDescent="0.3">
      <c r="A9" s="21"/>
      <c r="B9" s="22"/>
      <c r="C9" s="23" t="s">
        <v>26</v>
      </c>
      <c r="D9" s="23" t="s">
        <v>27</v>
      </c>
      <c r="E9" s="24" t="s">
        <v>28</v>
      </c>
      <c r="F9" s="22"/>
      <c r="G9" s="22"/>
      <c r="H9" s="24" t="s">
        <v>29</v>
      </c>
      <c r="I9" s="25" t="s">
        <v>30</v>
      </c>
      <c r="J9" s="22"/>
      <c r="K9" s="24" t="s">
        <v>10</v>
      </c>
      <c r="L9" s="24" t="s">
        <v>11</v>
      </c>
      <c r="M9" s="24" t="s">
        <v>10</v>
      </c>
    </row>
    <row r="10" spans="1:14" ht="16.5" thickTop="1" x14ac:dyDescent="0.25">
      <c r="A10" s="26">
        <v>1</v>
      </c>
      <c r="B10" s="27" t="s">
        <v>30</v>
      </c>
      <c r="C10" s="27"/>
      <c r="D10" s="28">
        <v>2630</v>
      </c>
      <c r="E10" s="29"/>
      <c r="F10" s="30">
        <v>0.28999999999999998</v>
      </c>
      <c r="G10" s="27" t="s">
        <v>1175</v>
      </c>
      <c r="H10" s="34">
        <v>1992</v>
      </c>
      <c r="I10" s="31">
        <v>1</v>
      </c>
      <c r="J10" s="29"/>
      <c r="K10" s="32">
        <f>IF(F10*I10&gt;0,F10*I10," ")</f>
        <v>0.28999999999999998</v>
      </c>
      <c r="L10" s="33">
        <f t="shared" ref="L10:L73" si="0">K10</f>
        <v>0.28999999999999998</v>
      </c>
      <c r="M10" s="33">
        <v>0.6</v>
      </c>
    </row>
    <row r="11" spans="1:14" x14ac:dyDescent="0.25">
      <c r="A11" s="26">
        <f t="shared" ref="A11:A35" si="1">A10+1</f>
        <v>2</v>
      </c>
      <c r="B11" s="29"/>
      <c r="C11" s="27"/>
      <c r="D11" s="83" t="s">
        <v>1176</v>
      </c>
      <c r="E11" s="29" t="s">
        <v>69</v>
      </c>
      <c r="F11" s="30">
        <v>0.28999999999999998</v>
      </c>
      <c r="G11" s="27" t="s">
        <v>1177</v>
      </c>
      <c r="H11" s="34">
        <v>1992</v>
      </c>
      <c r="I11" s="35">
        <v>4</v>
      </c>
      <c r="J11" s="29"/>
      <c r="K11" s="32">
        <f>IF(F11*I11&gt;0,F11*I11," ")</f>
        <v>1.1599999999999999</v>
      </c>
      <c r="L11" s="33">
        <f t="shared" si="0"/>
        <v>1.1599999999999999</v>
      </c>
      <c r="M11" s="32">
        <v>2.4</v>
      </c>
    </row>
    <row r="12" spans="1:14" x14ac:dyDescent="0.25">
      <c r="A12" s="26">
        <f t="shared" si="1"/>
        <v>3</v>
      </c>
      <c r="B12" s="29"/>
      <c r="C12" s="27"/>
      <c r="D12" s="28">
        <v>2635</v>
      </c>
      <c r="E12" s="29"/>
      <c r="F12" s="30">
        <v>0.28999999999999998</v>
      </c>
      <c r="G12" s="27" t="s">
        <v>1178</v>
      </c>
      <c r="H12" s="34">
        <v>1992</v>
      </c>
      <c r="I12" s="35">
        <v>1</v>
      </c>
      <c r="J12" s="29"/>
      <c r="K12" s="32">
        <f>IF(F12*I12&gt;0,F12*I12," ")</f>
        <v>0.28999999999999998</v>
      </c>
      <c r="L12" s="33">
        <f t="shared" si="0"/>
        <v>0.28999999999999998</v>
      </c>
      <c r="M12" s="32">
        <v>0.6</v>
      </c>
    </row>
    <row r="13" spans="1:14" x14ac:dyDescent="0.25">
      <c r="A13" s="26">
        <f t="shared" si="1"/>
        <v>4</v>
      </c>
      <c r="B13" s="29"/>
      <c r="C13" s="27"/>
      <c r="D13" s="28">
        <f>D12+1</f>
        <v>2636</v>
      </c>
      <c r="E13" s="29"/>
      <c r="F13" s="30">
        <v>0.28999999999999998</v>
      </c>
      <c r="G13" s="27" t="s">
        <v>247</v>
      </c>
      <c r="H13" s="34">
        <v>1992</v>
      </c>
      <c r="I13" s="35">
        <v>1</v>
      </c>
      <c r="J13" s="29"/>
      <c r="K13" s="32">
        <f>IF(F13*I13&gt;0,F13*I13," ")</f>
        <v>0.28999999999999998</v>
      </c>
      <c r="L13" s="33">
        <f t="shared" si="0"/>
        <v>0.28999999999999998</v>
      </c>
      <c r="M13" s="32">
        <v>0.6</v>
      </c>
    </row>
    <row r="14" spans="1:14" x14ac:dyDescent="0.25">
      <c r="A14" s="26">
        <f t="shared" si="1"/>
        <v>5</v>
      </c>
      <c r="B14" s="29"/>
      <c r="C14" s="27"/>
      <c r="D14" s="83" t="s">
        <v>1179</v>
      </c>
      <c r="E14" s="29" t="s">
        <v>69</v>
      </c>
      <c r="F14" s="30">
        <v>0.28999999999999998</v>
      </c>
      <c r="G14" s="80" t="s">
        <v>1180</v>
      </c>
      <c r="H14" s="34">
        <v>1992</v>
      </c>
      <c r="I14" s="35">
        <v>5</v>
      </c>
      <c r="J14" s="29" t="s">
        <v>1168</v>
      </c>
      <c r="K14" s="32">
        <f>IF(F14*I14&gt;0,F14*I14," ")</f>
        <v>1.45</v>
      </c>
      <c r="L14" s="33">
        <f t="shared" si="0"/>
        <v>1.45</v>
      </c>
      <c r="M14" s="32">
        <v>3</v>
      </c>
    </row>
    <row r="15" spans="1:14" x14ac:dyDescent="0.25">
      <c r="A15" s="26">
        <f t="shared" si="1"/>
        <v>6</v>
      </c>
      <c r="B15" s="29"/>
      <c r="C15" s="27"/>
      <c r="D15" s="28">
        <v>2698</v>
      </c>
      <c r="E15" s="29"/>
      <c r="F15" s="30">
        <v>0.28999999999999998</v>
      </c>
      <c r="G15" s="80" t="s">
        <v>1181</v>
      </c>
      <c r="H15" s="34">
        <v>1992</v>
      </c>
      <c r="I15" s="35">
        <v>1</v>
      </c>
      <c r="J15" s="29"/>
      <c r="K15" s="32">
        <f t="shared" ref="K15:K78" si="2">IF(F15*I15&gt;0,F15*I15," ")</f>
        <v>0.28999999999999998</v>
      </c>
      <c r="L15" s="33">
        <f t="shared" si="0"/>
        <v>0.28999999999999998</v>
      </c>
      <c r="M15" s="32">
        <v>0.6</v>
      </c>
    </row>
    <row r="16" spans="1:14" x14ac:dyDescent="0.25">
      <c r="A16" s="26">
        <f t="shared" si="1"/>
        <v>7</v>
      </c>
      <c r="B16" s="29"/>
      <c r="C16" s="27"/>
      <c r="D16" s="28">
        <f>D15+1</f>
        <v>2699</v>
      </c>
      <c r="E16" s="29"/>
      <c r="F16" s="30">
        <v>0.28999999999999998</v>
      </c>
      <c r="G16" s="27" t="s">
        <v>1182</v>
      </c>
      <c r="H16" s="34">
        <v>1992</v>
      </c>
      <c r="I16" s="35">
        <v>1</v>
      </c>
      <c r="J16" s="29"/>
      <c r="K16" s="32">
        <f t="shared" si="2"/>
        <v>0.28999999999999998</v>
      </c>
      <c r="L16" s="33">
        <f t="shared" si="0"/>
        <v>0.28999999999999998</v>
      </c>
      <c r="M16" s="32">
        <v>0.6</v>
      </c>
    </row>
    <row r="17" spans="1:13" x14ac:dyDescent="0.25">
      <c r="A17" s="26">
        <f t="shared" si="1"/>
        <v>8</v>
      </c>
      <c r="B17" s="29"/>
      <c r="C17" s="27"/>
      <c r="D17" s="83" t="s">
        <v>1183</v>
      </c>
      <c r="E17" s="29" t="s">
        <v>69</v>
      </c>
      <c r="F17" s="30">
        <v>0.28999999999999998</v>
      </c>
      <c r="G17" s="27" t="s">
        <v>1184</v>
      </c>
      <c r="H17" s="34">
        <v>1992</v>
      </c>
      <c r="I17" s="35">
        <v>4</v>
      </c>
      <c r="J17" s="29" t="s">
        <v>1185</v>
      </c>
      <c r="K17" s="32">
        <f t="shared" si="2"/>
        <v>1.1599999999999999</v>
      </c>
      <c r="L17" s="33">
        <f t="shared" si="0"/>
        <v>1.1599999999999999</v>
      </c>
      <c r="M17" s="32">
        <v>2.4</v>
      </c>
    </row>
    <row r="18" spans="1:13" x14ac:dyDescent="0.25">
      <c r="A18" s="26">
        <f t="shared" si="1"/>
        <v>9</v>
      </c>
      <c r="B18" s="29"/>
      <c r="C18" s="27"/>
      <c r="D18" s="83" t="s">
        <v>1183</v>
      </c>
      <c r="E18" s="29" t="s">
        <v>69</v>
      </c>
      <c r="F18" s="30">
        <v>0.28999999999999998</v>
      </c>
      <c r="G18" s="27" t="s">
        <v>1184</v>
      </c>
      <c r="H18" s="34">
        <v>1992</v>
      </c>
      <c r="I18" s="35">
        <v>4</v>
      </c>
      <c r="J18" s="29" t="s">
        <v>1186</v>
      </c>
      <c r="K18" s="32">
        <f t="shared" si="2"/>
        <v>1.1599999999999999</v>
      </c>
      <c r="L18" s="33">
        <f t="shared" si="0"/>
        <v>1.1599999999999999</v>
      </c>
      <c r="M18" s="32">
        <v>2.4</v>
      </c>
    </row>
    <row r="19" spans="1:13" x14ac:dyDescent="0.25">
      <c r="A19" s="26">
        <f t="shared" si="1"/>
        <v>10</v>
      </c>
      <c r="B19" s="29"/>
      <c r="C19" s="27"/>
      <c r="D19" s="28">
        <v>2704</v>
      </c>
      <c r="E19" s="29"/>
      <c r="F19" s="30">
        <v>0.28999999999999998</v>
      </c>
      <c r="G19" s="27" t="s">
        <v>1187</v>
      </c>
      <c r="H19" s="34">
        <v>1992</v>
      </c>
      <c r="I19" s="35">
        <v>1</v>
      </c>
      <c r="J19" s="29"/>
      <c r="K19" s="32">
        <f t="shared" si="2"/>
        <v>0.28999999999999998</v>
      </c>
      <c r="L19" s="33">
        <f t="shared" si="0"/>
        <v>0.28999999999999998</v>
      </c>
      <c r="M19" s="32">
        <v>0.6</v>
      </c>
    </row>
    <row r="20" spans="1:13" x14ac:dyDescent="0.25">
      <c r="A20" s="26">
        <f t="shared" si="1"/>
        <v>11</v>
      </c>
      <c r="B20" s="29"/>
      <c r="C20" s="27"/>
      <c r="D20" s="28">
        <v>2710</v>
      </c>
      <c r="E20" s="29"/>
      <c r="F20" s="30">
        <v>0.28999999999999998</v>
      </c>
      <c r="G20" s="27" t="s">
        <v>532</v>
      </c>
      <c r="H20" s="34">
        <v>1992</v>
      </c>
      <c r="I20" s="35">
        <v>1</v>
      </c>
      <c r="J20" s="29"/>
      <c r="K20" s="32">
        <f t="shared" si="2"/>
        <v>0.28999999999999998</v>
      </c>
      <c r="L20" s="33">
        <f t="shared" si="0"/>
        <v>0.28999999999999998</v>
      </c>
      <c r="M20" s="32">
        <v>0.6</v>
      </c>
    </row>
    <row r="21" spans="1:13" x14ac:dyDescent="0.25">
      <c r="A21" s="26">
        <f t="shared" si="1"/>
        <v>12</v>
      </c>
      <c r="B21" s="29"/>
      <c r="C21" s="27"/>
      <c r="D21" s="83" t="s">
        <v>1188</v>
      </c>
      <c r="E21" s="29" t="s">
        <v>69</v>
      </c>
      <c r="F21" s="30">
        <v>0.28999999999999998</v>
      </c>
      <c r="G21" s="27" t="s">
        <v>532</v>
      </c>
      <c r="H21" s="34">
        <v>1992</v>
      </c>
      <c r="I21" s="35">
        <v>4</v>
      </c>
      <c r="J21" s="29"/>
      <c r="K21" s="32">
        <f t="shared" si="2"/>
        <v>1.1599999999999999</v>
      </c>
      <c r="L21" s="33">
        <f t="shared" si="0"/>
        <v>1.1599999999999999</v>
      </c>
      <c r="M21" s="32">
        <v>3</v>
      </c>
    </row>
    <row r="22" spans="1:13" x14ac:dyDescent="0.25">
      <c r="A22" s="26">
        <f t="shared" si="1"/>
        <v>13</v>
      </c>
      <c r="B22" s="29"/>
      <c r="C22" s="27"/>
      <c r="D22" s="28">
        <v>2719</v>
      </c>
      <c r="E22" s="29"/>
      <c r="F22" s="30">
        <v>0.28999999999999998</v>
      </c>
      <c r="G22" s="27" t="s">
        <v>532</v>
      </c>
      <c r="H22" s="34">
        <v>1992</v>
      </c>
      <c r="I22" s="35">
        <v>1</v>
      </c>
      <c r="J22" s="29"/>
      <c r="K22" s="32">
        <f t="shared" si="2"/>
        <v>0.28999999999999998</v>
      </c>
      <c r="L22" s="33">
        <f t="shared" si="0"/>
        <v>0.28999999999999998</v>
      </c>
      <c r="M22" s="32">
        <v>0.65</v>
      </c>
    </row>
    <row r="23" spans="1:13" x14ac:dyDescent="0.25">
      <c r="A23" s="26">
        <f t="shared" si="1"/>
        <v>14</v>
      </c>
      <c r="B23" s="29"/>
      <c r="C23" s="27"/>
      <c r="D23" s="28">
        <f>D22+1</f>
        <v>2720</v>
      </c>
      <c r="E23" s="29"/>
      <c r="F23" s="30">
        <v>0.28999999999999998</v>
      </c>
      <c r="G23" s="27" t="s">
        <v>1189</v>
      </c>
      <c r="H23" s="34">
        <v>1992</v>
      </c>
      <c r="I23" s="35">
        <v>1</v>
      </c>
      <c r="J23" s="29"/>
      <c r="K23" s="32">
        <f t="shared" si="2"/>
        <v>0.28999999999999998</v>
      </c>
      <c r="L23" s="33">
        <f t="shared" si="0"/>
        <v>0.28999999999999998</v>
      </c>
      <c r="M23" s="32">
        <v>0.6</v>
      </c>
    </row>
    <row r="24" spans="1:13" x14ac:dyDescent="0.25">
      <c r="A24" s="26">
        <f t="shared" si="1"/>
        <v>15</v>
      </c>
      <c r="B24" s="29"/>
      <c r="C24" s="27"/>
      <c r="D24" s="28">
        <f>D23+1</f>
        <v>2721</v>
      </c>
      <c r="E24" s="29"/>
      <c r="F24" s="30">
        <v>0.28999999999999998</v>
      </c>
      <c r="G24" s="27" t="s">
        <v>1190</v>
      </c>
      <c r="H24" s="34">
        <v>1993</v>
      </c>
      <c r="I24" s="35">
        <v>1</v>
      </c>
      <c r="J24" s="29"/>
      <c r="K24" s="32">
        <f t="shared" si="2"/>
        <v>0.28999999999999998</v>
      </c>
      <c r="L24" s="33">
        <f t="shared" si="0"/>
        <v>0.28999999999999998</v>
      </c>
      <c r="M24" s="32">
        <v>0.6</v>
      </c>
    </row>
    <row r="25" spans="1:13" x14ac:dyDescent="0.25">
      <c r="A25" s="26">
        <f t="shared" si="1"/>
        <v>16</v>
      </c>
      <c r="B25" s="29"/>
      <c r="C25" s="27"/>
      <c r="D25" s="28">
        <f>D24+1</f>
        <v>2722</v>
      </c>
      <c r="E25" s="29"/>
      <c r="F25" s="30">
        <v>0.28999999999999998</v>
      </c>
      <c r="G25" s="27" t="s">
        <v>1191</v>
      </c>
      <c r="H25" s="34">
        <v>1993</v>
      </c>
      <c r="I25" s="35">
        <v>1</v>
      </c>
      <c r="J25" s="29"/>
      <c r="K25" s="32">
        <f t="shared" si="2"/>
        <v>0.28999999999999998</v>
      </c>
      <c r="L25" s="33">
        <f t="shared" si="0"/>
        <v>0.28999999999999998</v>
      </c>
      <c r="M25" s="32">
        <v>0.6</v>
      </c>
    </row>
    <row r="26" spans="1:13" x14ac:dyDescent="0.25">
      <c r="A26" s="26">
        <f t="shared" si="1"/>
        <v>17</v>
      </c>
      <c r="B26" s="29"/>
      <c r="C26" s="27"/>
      <c r="D26" s="28">
        <f>D25+1</f>
        <v>2723</v>
      </c>
      <c r="E26" s="29"/>
      <c r="F26" s="30">
        <v>0.28999999999999998</v>
      </c>
      <c r="G26" s="27" t="s">
        <v>1192</v>
      </c>
      <c r="H26" s="34">
        <v>1993</v>
      </c>
      <c r="I26" s="35">
        <v>1</v>
      </c>
      <c r="J26" s="29"/>
      <c r="K26" s="32">
        <f t="shared" si="2"/>
        <v>0.28999999999999998</v>
      </c>
      <c r="L26" s="33">
        <f t="shared" si="0"/>
        <v>0.28999999999999998</v>
      </c>
      <c r="M26" s="32">
        <v>0.75</v>
      </c>
    </row>
    <row r="27" spans="1:13" x14ac:dyDescent="0.25">
      <c r="A27" s="26">
        <f t="shared" si="1"/>
        <v>18</v>
      </c>
      <c r="B27" s="29"/>
      <c r="C27" s="27"/>
      <c r="D27" s="83" t="s">
        <v>1193</v>
      </c>
      <c r="E27" s="29" t="s">
        <v>69</v>
      </c>
      <c r="F27" s="30">
        <v>0.28999999999999998</v>
      </c>
      <c r="G27" s="27" t="s">
        <v>1194</v>
      </c>
      <c r="H27" s="34">
        <v>1993</v>
      </c>
      <c r="I27" s="35">
        <v>7</v>
      </c>
      <c r="J27" s="29"/>
      <c r="K27" s="32">
        <f t="shared" si="2"/>
        <v>2.0299999999999998</v>
      </c>
      <c r="L27" s="33">
        <f t="shared" si="0"/>
        <v>2.0299999999999998</v>
      </c>
      <c r="M27" s="32">
        <v>5.5</v>
      </c>
    </row>
    <row r="28" spans="1:13" x14ac:dyDescent="0.25">
      <c r="A28" s="26">
        <f t="shared" si="1"/>
        <v>19</v>
      </c>
      <c r="B28" s="29"/>
      <c r="C28" s="27"/>
      <c r="D28" s="28">
        <v>2746</v>
      </c>
      <c r="E28" s="29"/>
      <c r="F28" s="30">
        <v>0.28999999999999998</v>
      </c>
      <c r="G28" s="27" t="s">
        <v>1195</v>
      </c>
      <c r="H28" s="34">
        <v>1993</v>
      </c>
      <c r="I28" s="35">
        <v>1</v>
      </c>
      <c r="J28" s="29"/>
      <c r="K28" s="32">
        <f t="shared" si="2"/>
        <v>0.28999999999999998</v>
      </c>
      <c r="L28" s="33">
        <f t="shared" si="0"/>
        <v>0.28999999999999998</v>
      </c>
      <c r="M28" s="32">
        <v>0.6</v>
      </c>
    </row>
    <row r="29" spans="1:13" x14ac:dyDescent="0.25">
      <c r="A29" s="26">
        <f t="shared" si="1"/>
        <v>20</v>
      </c>
      <c r="B29" s="29"/>
      <c r="C29" s="27"/>
      <c r="D29" s="28">
        <f t="shared" ref="D29:D34" si="3">D28+1</f>
        <v>2747</v>
      </c>
      <c r="E29" s="29"/>
      <c r="F29" s="30">
        <v>0.28999999999999998</v>
      </c>
      <c r="G29" s="27" t="s">
        <v>1196</v>
      </c>
      <c r="H29" s="34">
        <v>1993</v>
      </c>
      <c r="I29" s="35">
        <v>1</v>
      </c>
      <c r="J29" s="29"/>
      <c r="K29" s="32">
        <f t="shared" si="2"/>
        <v>0.28999999999999998</v>
      </c>
      <c r="L29" s="33">
        <f t="shared" si="0"/>
        <v>0.28999999999999998</v>
      </c>
      <c r="M29" s="32">
        <v>0.6</v>
      </c>
    </row>
    <row r="30" spans="1:13" x14ac:dyDescent="0.25">
      <c r="A30" s="26">
        <f t="shared" si="1"/>
        <v>21</v>
      </c>
      <c r="B30" s="29"/>
      <c r="C30" s="27"/>
      <c r="D30" s="28">
        <f t="shared" si="3"/>
        <v>2748</v>
      </c>
      <c r="E30" s="29"/>
      <c r="F30" s="30">
        <v>0.28999999999999998</v>
      </c>
      <c r="G30" s="27" t="s">
        <v>1197</v>
      </c>
      <c r="H30" s="34">
        <v>1993</v>
      </c>
      <c r="I30" s="35">
        <v>1</v>
      </c>
      <c r="J30" s="29"/>
      <c r="K30" s="32">
        <f t="shared" si="2"/>
        <v>0.28999999999999998</v>
      </c>
      <c r="L30" s="33">
        <f t="shared" si="0"/>
        <v>0.28999999999999998</v>
      </c>
      <c r="M30" s="32">
        <v>0.6</v>
      </c>
    </row>
    <row r="31" spans="1:13" x14ac:dyDescent="0.25">
      <c r="A31" s="26">
        <f t="shared" si="1"/>
        <v>22</v>
      </c>
      <c r="B31" s="29"/>
      <c r="C31" s="27"/>
      <c r="D31" s="28">
        <f t="shared" si="3"/>
        <v>2749</v>
      </c>
      <c r="E31" s="29"/>
      <c r="F31" s="30">
        <v>0.28999999999999998</v>
      </c>
      <c r="G31" s="27" t="s">
        <v>1198</v>
      </c>
      <c r="H31" s="34">
        <v>1993</v>
      </c>
      <c r="I31" s="35">
        <v>1</v>
      </c>
      <c r="J31" s="29"/>
      <c r="K31" s="32">
        <f t="shared" si="2"/>
        <v>0.28999999999999998</v>
      </c>
      <c r="L31" s="33">
        <f t="shared" si="0"/>
        <v>0.28999999999999998</v>
      </c>
      <c r="M31" s="32">
        <v>0.6</v>
      </c>
    </row>
    <row r="32" spans="1:13" x14ac:dyDescent="0.25">
      <c r="A32" s="26">
        <f t="shared" si="1"/>
        <v>23</v>
      </c>
      <c r="B32" s="29"/>
      <c r="C32" s="27"/>
      <c r="D32" s="83" t="s">
        <v>1199</v>
      </c>
      <c r="E32" s="29" t="s">
        <v>69</v>
      </c>
      <c r="F32" s="30">
        <v>0.28999999999999998</v>
      </c>
      <c r="G32" s="27" t="s">
        <v>1200</v>
      </c>
      <c r="H32" s="34">
        <v>1993</v>
      </c>
      <c r="I32" s="35">
        <v>4</v>
      </c>
      <c r="J32" s="29"/>
      <c r="K32" s="32">
        <f t="shared" si="2"/>
        <v>1.1599999999999999</v>
      </c>
      <c r="L32" s="33">
        <f t="shared" si="0"/>
        <v>1.1599999999999999</v>
      </c>
      <c r="M32" s="32">
        <v>2.4</v>
      </c>
    </row>
    <row r="33" spans="1:13" x14ac:dyDescent="0.25">
      <c r="A33" s="26">
        <f t="shared" si="1"/>
        <v>24</v>
      </c>
      <c r="B33" s="29"/>
      <c r="C33" s="27"/>
      <c r="D33" s="28">
        <v>2754</v>
      </c>
      <c r="E33" s="29"/>
      <c r="F33" s="30">
        <v>0.28999999999999998</v>
      </c>
      <c r="G33" s="27" t="s">
        <v>1201</v>
      </c>
      <c r="H33" s="34">
        <v>1993</v>
      </c>
      <c r="I33" s="35">
        <v>1</v>
      </c>
      <c r="J33" s="29"/>
      <c r="K33" s="32">
        <f t="shared" si="2"/>
        <v>0.28999999999999998</v>
      </c>
      <c r="L33" s="33">
        <f t="shared" si="0"/>
        <v>0.28999999999999998</v>
      </c>
      <c r="M33" s="32">
        <v>0.6</v>
      </c>
    </row>
    <row r="34" spans="1:13" x14ac:dyDescent="0.25">
      <c r="A34" s="26">
        <f t="shared" si="1"/>
        <v>25</v>
      </c>
      <c r="B34" s="29"/>
      <c r="C34" s="27"/>
      <c r="D34" s="28">
        <f t="shared" si="3"/>
        <v>2755</v>
      </c>
      <c r="E34" s="29"/>
      <c r="F34" s="30">
        <v>0.28999999999999998</v>
      </c>
      <c r="G34" s="27" t="s">
        <v>1202</v>
      </c>
      <c r="H34" s="34">
        <v>1993</v>
      </c>
      <c r="I34" s="35">
        <v>1</v>
      </c>
      <c r="J34" s="29"/>
      <c r="K34" s="32">
        <f t="shared" si="2"/>
        <v>0.28999999999999998</v>
      </c>
      <c r="L34" s="33">
        <f t="shared" si="0"/>
        <v>0.28999999999999998</v>
      </c>
      <c r="M34" s="32">
        <v>0.6</v>
      </c>
    </row>
    <row r="35" spans="1:13" x14ac:dyDescent="0.25">
      <c r="A35" s="26">
        <f t="shared" si="1"/>
        <v>26</v>
      </c>
      <c r="B35" s="29"/>
      <c r="C35" s="27"/>
      <c r="D35" s="83" t="s">
        <v>1203</v>
      </c>
      <c r="E35" s="29" t="s">
        <v>69</v>
      </c>
      <c r="F35" s="30">
        <v>0.28999999999999998</v>
      </c>
      <c r="G35" s="27" t="s">
        <v>1204</v>
      </c>
      <c r="H35" s="34">
        <v>1993</v>
      </c>
      <c r="I35" s="35">
        <v>4</v>
      </c>
      <c r="J35" s="29"/>
      <c r="K35" s="32">
        <f t="shared" si="2"/>
        <v>1.1599999999999999</v>
      </c>
      <c r="L35" s="33">
        <f t="shared" si="0"/>
        <v>1.1599999999999999</v>
      </c>
      <c r="M35" s="32">
        <v>2.4</v>
      </c>
    </row>
    <row r="36" spans="1:13" x14ac:dyDescent="0.25">
      <c r="A36" s="26">
        <f>A35+1</f>
        <v>27</v>
      </c>
      <c r="B36" s="29"/>
      <c r="C36" s="27"/>
      <c r="D36" s="28">
        <v>2766</v>
      </c>
      <c r="E36" s="29"/>
      <c r="F36" s="30">
        <v>0.28999999999999998</v>
      </c>
      <c r="G36" s="27" t="s">
        <v>1205</v>
      </c>
      <c r="H36" s="34">
        <v>1993</v>
      </c>
      <c r="I36" s="35">
        <v>1</v>
      </c>
      <c r="J36" s="29"/>
      <c r="K36" s="32">
        <f t="shared" si="2"/>
        <v>0.28999999999999998</v>
      </c>
      <c r="L36" s="33">
        <f t="shared" si="0"/>
        <v>0.28999999999999998</v>
      </c>
      <c r="M36" s="32">
        <v>0.6</v>
      </c>
    </row>
    <row r="37" spans="1:13" x14ac:dyDescent="0.25">
      <c r="A37" s="26">
        <f>A36+1</f>
        <v>28</v>
      </c>
      <c r="B37" s="29"/>
      <c r="C37" s="27"/>
      <c r="D37" s="83" t="s">
        <v>1206</v>
      </c>
      <c r="E37" s="29" t="s">
        <v>69</v>
      </c>
      <c r="F37" s="30">
        <v>0.28999999999999998</v>
      </c>
      <c r="G37" s="27" t="s">
        <v>1207</v>
      </c>
      <c r="H37" s="34">
        <v>1993</v>
      </c>
      <c r="I37" s="35">
        <v>4</v>
      </c>
      <c r="J37" s="29"/>
      <c r="K37" s="32">
        <f t="shared" si="2"/>
        <v>1.1599999999999999</v>
      </c>
      <c r="L37" s="33">
        <f t="shared" si="0"/>
        <v>1.1599999999999999</v>
      </c>
      <c r="M37" s="32">
        <v>3</v>
      </c>
    </row>
    <row r="38" spans="1:13" x14ac:dyDescent="0.25">
      <c r="A38" s="26">
        <f>A37+1</f>
        <v>29</v>
      </c>
      <c r="B38" s="29"/>
      <c r="C38" s="27"/>
      <c r="D38" s="36" t="s">
        <v>1208</v>
      </c>
      <c r="E38" s="29" t="s">
        <v>69</v>
      </c>
      <c r="F38" s="30">
        <v>0.28999999999999998</v>
      </c>
      <c r="G38" s="27" t="s">
        <v>1209</v>
      </c>
      <c r="H38" s="34">
        <v>1993</v>
      </c>
      <c r="I38" s="35">
        <v>4</v>
      </c>
      <c r="J38" s="29"/>
      <c r="K38" s="32">
        <f t="shared" si="2"/>
        <v>1.1599999999999999</v>
      </c>
      <c r="L38" s="33">
        <f t="shared" si="0"/>
        <v>1.1599999999999999</v>
      </c>
      <c r="M38" s="32">
        <v>2.4</v>
      </c>
    </row>
    <row r="39" spans="1:13" x14ac:dyDescent="0.25">
      <c r="A39" s="26">
        <f>A38+1</f>
        <v>30</v>
      </c>
      <c r="B39" s="29"/>
      <c r="C39" s="27"/>
      <c r="D39" s="83" t="s">
        <v>1210</v>
      </c>
      <c r="E39" s="29" t="s">
        <v>69</v>
      </c>
      <c r="F39" s="30">
        <v>0.28999999999999998</v>
      </c>
      <c r="G39" s="27" t="s">
        <v>1211</v>
      </c>
      <c r="H39" s="34">
        <v>1993</v>
      </c>
      <c r="I39" s="35">
        <v>2</v>
      </c>
      <c r="J39" s="29"/>
      <c r="K39" s="32">
        <f t="shared" si="2"/>
        <v>0.57999999999999996</v>
      </c>
      <c r="L39" s="33">
        <f t="shared" si="0"/>
        <v>0.57999999999999996</v>
      </c>
      <c r="M39" s="32">
        <v>1.2</v>
      </c>
    </row>
    <row r="40" spans="1:13" x14ac:dyDescent="0.25">
      <c r="A40" s="26">
        <f>A39+1</f>
        <v>31</v>
      </c>
      <c r="B40" s="29"/>
      <c r="C40" s="27"/>
      <c r="D40" s="83" t="s">
        <v>1212</v>
      </c>
      <c r="E40" s="29" t="s">
        <v>69</v>
      </c>
      <c r="F40" s="30">
        <v>0.28999999999999998</v>
      </c>
      <c r="G40" s="27" t="s">
        <v>1213</v>
      </c>
      <c r="H40" s="34">
        <v>1993</v>
      </c>
      <c r="I40" s="35">
        <v>4</v>
      </c>
      <c r="J40" s="29"/>
      <c r="K40" s="32">
        <f t="shared" si="2"/>
        <v>1.1599999999999999</v>
      </c>
      <c r="L40" s="33">
        <f t="shared" si="0"/>
        <v>1.1599999999999999</v>
      </c>
      <c r="M40" s="32">
        <v>2.4</v>
      </c>
    </row>
    <row r="41" spans="1:13" x14ac:dyDescent="0.25">
      <c r="A41" s="26">
        <f t="shared" ref="A41:A87" si="4">A40+1</f>
        <v>32</v>
      </c>
      <c r="B41" s="29"/>
      <c r="C41" s="27"/>
      <c r="D41" s="28">
        <v>2789</v>
      </c>
      <c r="E41" s="29"/>
      <c r="F41" s="30">
        <v>0.28999999999999998</v>
      </c>
      <c r="G41" s="27" t="s">
        <v>532</v>
      </c>
      <c r="H41" s="34">
        <v>1993</v>
      </c>
      <c r="I41" s="35">
        <v>1</v>
      </c>
      <c r="J41" s="29"/>
      <c r="K41" s="32">
        <f t="shared" si="2"/>
        <v>0.28999999999999998</v>
      </c>
      <c r="L41" s="33">
        <f t="shared" si="0"/>
        <v>0.28999999999999998</v>
      </c>
      <c r="M41" s="32">
        <v>0.6</v>
      </c>
    </row>
    <row r="42" spans="1:13" x14ac:dyDescent="0.25">
      <c r="A42" s="26">
        <f t="shared" si="4"/>
        <v>33</v>
      </c>
      <c r="B42" s="29"/>
      <c r="C42" s="27"/>
      <c r="D42" s="83" t="s">
        <v>1214</v>
      </c>
      <c r="E42" s="29" t="s">
        <v>69</v>
      </c>
      <c r="F42" s="30">
        <v>0.28999999999999998</v>
      </c>
      <c r="G42" s="27" t="s">
        <v>532</v>
      </c>
      <c r="H42" s="34">
        <v>1993</v>
      </c>
      <c r="I42" s="35">
        <v>4</v>
      </c>
      <c r="J42" s="29"/>
      <c r="K42" s="32">
        <f t="shared" si="2"/>
        <v>1.1599999999999999</v>
      </c>
      <c r="L42" s="33">
        <f t="shared" si="0"/>
        <v>1.1599999999999999</v>
      </c>
      <c r="M42" s="32">
        <v>2.4</v>
      </c>
    </row>
    <row r="43" spans="1:13" x14ac:dyDescent="0.25">
      <c r="A43" s="26">
        <f t="shared" si="4"/>
        <v>34</v>
      </c>
      <c r="B43" s="29"/>
      <c r="C43" s="27"/>
      <c r="D43" s="28">
        <v>2803</v>
      </c>
      <c r="E43" s="29"/>
      <c r="F43" s="30">
        <v>0.28999999999999998</v>
      </c>
      <c r="G43" s="27" t="s">
        <v>532</v>
      </c>
      <c r="H43" s="34">
        <v>1993</v>
      </c>
      <c r="I43" s="35">
        <v>1</v>
      </c>
      <c r="J43" s="29"/>
      <c r="K43" s="32">
        <f t="shared" si="2"/>
        <v>0.28999999999999998</v>
      </c>
      <c r="L43" s="33">
        <f t="shared" si="0"/>
        <v>0.28999999999999998</v>
      </c>
      <c r="M43" s="32">
        <v>0.6</v>
      </c>
    </row>
    <row r="44" spans="1:13" x14ac:dyDescent="0.25">
      <c r="A44" s="26">
        <f t="shared" si="4"/>
        <v>35</v>
      </c>
      <c r="B44" s="29"/>
      <c r="C44" s="27"/>
      <c r="D44" s="28">
        <f t="shared" ref="D44:D57" si="5">D43+1</f>
        <v>2804</v>
      </c>
      <c r="E44" s="29"/>
      <c r="F44" s="30">
        <v>0.28999999999999998</v>
      </c>
      <c r="G44" s="27" t="s">
        <v>1215</v>
      </c>
      <c r="H44" s="34">
        <v>1993</v>
      </c>
      <c r="I44" s="35">
        <v>1</v>
      </c>
      <c r="J44" s="29"/>
      <c r="K44" s="32">
        <f t="shared" si="2"/>
        <v>0.28999999999999998</v>
      </c>
      <c r="L44" s="33">
        <f t="shared" si="0"/>
        <v>0.28999999999999998</v>
      </c>
      <c r="M44" s="32">
        <v>0.6</v>
      </c>
    </row>
    <row r="45" spans="1:13" x14ac:dyDescent="0.25">
      <c r="A45" s="26">
        <f t="shared" si="4"/>
        <v>36</v>
      </c>
      <c r="B45" s="29"/>
      <c r="C45" s="27"/>
      <c r="D45" s="28">
        <f t="shared" si="5"/>
        <v>2805</v>
      </c>
      <c r="E45" s="29"/>
      <c r="F45" s="30">
        <v>0.28999999999999998</v>
      </c>
      <c r="G45" s="84" t="s">
        <v>1216</v>
      </c>
      <c r="H45" s="34">
        <v>1993</v>
      </c>
      <c r="I45" s="35">
        <v>1</v>
      </c>
      <c r="J45" s="29"/>
      <c r="K45" s="32">
        <f t="shared" si="2"/>
        <v>0.28999999999999998</v>
      </c>
      <c r="L45" s="33">
        <f t="shared" si="0"/>
        <v>0.28999999999999998</v>
      </c>
      <c r="M45" s="32">
        <v>0.6</v>
      </c>
    </row>
    <row r="46" spans="1:13" x14ac:dyDescent="0.25">
      <c r="A46" s="26">
        <f t="shared" si="4"/>
        <v>37</v>
      </c>
      <c r="B46" s="29"/>
      <c r="C46" s="27"/>
      <c r="D46" s="28">
        <f t="shared" si="5"/>
        <v>2806</v>
      </c>
      <c r="E46" s="29"/>
      <c r="F46" s="30">
        <v>0.28999999999999998</v>
      </c>
      <c r="G46" s="27" t="s">
        <v>1217</v>
      </c>
      <c r="H46" s="34">
        <v>1993</v>
      </c>
      <c r="I46" s="35">
        <v>1</v>
      </c>
      <c r="J46" s="29"/>
      <c r="K46" s="32">
        <f t="shared" si="2"/>
        <v>0.28999999999999998</v>
      </c>
      <c r="L46" s="33">
        <f t="shared" si="0"/>
        <v>0.28999999999999998</v>
      </c>
      <c r="M46" s="32">
        <v>0.6</v>
      </c>
    </row>
    <row r="47" spans="1:13" x14ac:dyDescent="0.25">
      <c r="A47" s="26">
        <f t="shared" si="4"/>
        <v>38</v>
      </c>
      <c r="B47" s="29"/>
      <c r="C47" s="27"/>
      <c r="D47" s="83" t="s">
        <v>1218</v>
      </c>
      <c r="E47" s="29" t="s">
        <v>69</v>
      </c>
      <c r="F47" s="30">
        <v>0.28999999999999998</v>
      </c>
      <c r="G47" s="27" t="s">
        <v>1167</v>
      </c>
      <c r="H47" s="34">
        <v>1994</v>
      </c>
      <c r="I47" s="35">
        <v>5</v>
      </c>
      <c r="J47" s="88" t="s">
        <v>1219</v>
      </c>
      <c r="K47" s="32">
        <f t="shared" si="2"/>
        <v>1.45</v>
      </c>
      <c r="L47" s="33">
        <f t="shared" si="0"/>
        <v>1.45</v>
      </c>
      <c r="M47" s="32">
        <v>3</v>
      </c>
    </row>
    <row r="48" spans="1:13" x14ac:dyDescent="0.25">
      <c r="A48" s="26">
        <f t="shared" si="4"/>
        <v>39</v>
      </c>
      <c r="B48" s="29"/>
      <c r="C48" s="27"/>
      <c r="D48" s="28">
        <v>2812</v>
      </c>
      <c r="E48" s="29"/>
      <c r="F48" s="30">
        <v>0.28999999999999998</v>
      </c>
      <c r="G48" s="27" t="s">
        <v>1220</v>
      </c>
      <c r="H48" s="34">
        <v>1994</v>
      </c>
      <c r="I48" s="35">
        <v>1</v>
      </c>
      <c r="J48" s="29"/>
      <c r="K48" s="32">
        <f t="shared" si="2"/>
        <v>0.28999999999999998</v>
      </c>
      <c r="L48" s="33">
        <f t="shared" si="0"/>
        <v>0.28999999999999998</v>
      </c>
      <c r="M48" s="32">
        <v>0.6</v>
      </c>
    </row>
    <row r="49" spans="1:13" x14ac:dyDescent="0.25">
      <c r="A49" s="26">
        <f t="shared" si="4"/>
        <v>40</v>
      </c>
      <c r="B49" s="29"/>
      <c r="C49" s="27"/>
      <c r="D49" s="28">
        <f t="shared" si="5"/>
        <v>2813</v>
      </c>
      <c r="E49" s="29"/>
      <c r="F49" s="30">
        <v>0.28999999999999998</v>
      </c>
      <c r="G49" s="27" t="s">
        <v>1221</v>
      </c>
      <c r="H49" s="34">
        <v>1994</v>
      </c>
      <c r="I49" s="35">
        <v>1</v>
      </c>
      <c r="J49" s="29"/>
      <c r="K49" s="32">
        <f t="shared" si="2"/>
        <v>0.28999999999999998</v>
      </c>
      <c r="L49" s="33">
        <f t="shared" si="0"/>
        <v>0.28999999999999998</v>
      </c>
      <c r="M49" s="32">
        <v>0.6</v>
      </c>
    </row>
    <row r="50" spans="1:13" x14ac:dyDescent="0.25">
      <c r="A50" s="26">
        <f t="shared" si="4"/>
        <v>41</v>
      </c>
      <c r="B50" s="29"/>
      <c r="C50" s="27"/>
      <c r="D50" s="36" t="s">
        <v>1222</v>
      </c>
      <c r="E50" s="29"/>
      <c r="F50" s="30">
        <v>0.28999999999999998</v>
      </c>
      <c r="G50" s="27" t="s">
        <v>714</v>
      </c>
      <c r="H50" s="34">
        <v>1994</v>
      </c>
      <c r="I50" s="35">
        <v>1</v>
      </c>
      <c r="J50" s="29"/>
      <c r="K50" s="32">
        <f t="shared" si="2"/>
        <v>0.28999999999999998</v>
      </c>
      <c r="L50" s="33">
        <f t="shared" si="0"/>
        <v>0.28999999999999998</v>
      </c>
      <c r="M50" s="32">
        <v>0.7</v>
      </c>
    </row>
    <row r="51" spans="1:13" x14ac:dyDescent="0.25">
      <c r="A51" s="26">
        <f t="shared" si="4"/>
        <v>42</v>
      </c>
      <c r="B51" s="29"/>
      <c r="C51" s="27"/>
      <c r="D51" s="28">
        <v>2815</v>
      </c>
      <c r="E51" s="29"/>
      <c r="F51" s="30">
        <v>0.52</v>
      </c>
      <c r="G51" s="27" t="s">
        <v>714</v>
      </c>
      <c r="H51" s="34">
        <v>1994</v>
      </c>
      <c r="I51" s="35">
        <v>1</v>
      </c>
      <c r="J51" s="29"/>
      <c r="K51" s="32">
        <f t="shared" si="2"/>
        <v>0.52</v>
      </c>
      <c r="L51" s="33">
        <f t="shared" si="0"/>
        <v>0.52</v>
      </c>
      <c r="M51" s="32">
        <v>1</v>
      </c>
    </row>
    <row r="52" spans="1:13" x14ac:dyDescent="0.25">
      <c r="A52" s="26">
        <f t="shared" si="4"/>
        <v>43</v>
      </c>
      <c r="B52" s="29"/>
      <c r="C52" s="27"/>
      <c r="D52" s="28">
        <f t="shared" si="5"/>
        <v>2816</v>
      </c>
      <c r="E52" s="29"/>
      <c r="F52" s="30">
        <v>0.28999999999999998</v>
      </c>
      <c r="G52" s="27" t="s">
        <v>1223</v>
      </c>
      <c r="H52" s="34">
        <v>1994</v>
      </c>
      <c r="I52" s="35">
        <v>1</v>
      </c>
      <c r="J52" s="29"/>
      <c r="K52" s="32">
        <f t="shared" si="2"/>
        <v>0.28999999999999998</v>
      </c>
      <c r="L52" s="33">
        <f t="shared" si="0"/>
        <v>0.28999999999999998</v>
      </c>
      <c r="M52" s="32">
        <v>0.6</v>
      </c>
    </row>
    <row r="53" spans="1:13" x14ac:dyDescent="0.25">
      <c r="A53" s="26">
        <f t="shared" si="4"/>
        <v>44</v>
      </c>
      <c r="B53" s="29"/>
      <c r="C53" s="27"/>
      <c r="D53" s="28">
        <f t="shared" si="5"/>
        <v>2817</v>
      </c>
      <c r="E53" s="29"/>
      <c r="F53" s="30">
        <v>0.28999999999999998</v>
      </c>
      <c r="G53" s="27" t="s">
        <v>1189</v>
      </c>
      <c r="H53" s="34">
        <v>1994</v>
      </c>
      <c r="I53" s="35">
        <v>1</v>
      </c>
      <c r="J53" s="29"/>
      <c r="K53" s="32">
        <f t="shared" si="2"/>
        <v>0.28999999999999998</v>
      </c>
      <c r="L53" s="33">
        <f t="shared" si="0"/>
        <v>0.28999999999999998</v>
      </c>
      <c r="M53" s="32">
        <v>0.8</v>
      </c>
    </row>
    <row r="54" spans="1:13" x14ac:dyDescent="0.25">
      <c r="A54" s="26">
        <f t="shared" si="4"/>
        <v>45</v>
      </c>
      <c r="B54" s="29"/>
      <c r="C54" s="27"/>
      <c r="D54" s="28">
        <f t="shared" si="5"/>
        <v>2818</v>
      </c>
      <c r="E54" s="29"/>
      <c r="F54" s="30">
        <v>0.28999999999999998</v>
      </c>
      <c r="G54" s="27" t="s">
        <v>1224</v>
      </c>
      <c r="H54" s="34">
        <v>1994</v>
      </c>
      <c r="I54" s="35">
        <v>1</v>
      </c>
      <c r="J54" s="29"/>
      <c r="K54" s="32">
        <f t="shared" si="2"/>
        <v>0.28999999999999998</v>
      </c>
      <c r="L54" s="33">
        <f t="shared" si="0"/>
        <v>0.28999999999999998</v>
      </c>
      <c r="M54" s="32">
        <v>0.6</v>
      </c>
    </row>
    <row r="55" spans="1:13" x14ac:dyDescent="0.25">
      <c r="A55" s="26">
        <f t="shared" si="4"/>
        <v>46</v>
      </c>
      <c r="B55" s="29"/>
      <c r="C55" s="27"/>
      <c r="D55" s="83" t="s">
        <v>1225</v>
      </c>
      <c r="E55" s="29" t="s">
        <v>69</v>
      </c>
      <c r="F55" s="30">
        <v>0.28999999999999998</v>
      </c>
      <c r="G55" s="27" t="s">
        <v>1226</v>
      </c>
      <c r="H55" s="34">
        <v>1994</v>
      </c>
      <c r="I55" s="35">
        <v>10</v>
      </c>
      <c r="J55" s="29" t="s">
        <v>1227</v>
      </c>
      <c r="K55" s="32">
        <f t="shared" si="2"/>
        <v>2.9</v>
      </c>
      <c r="L55" s="33">
        <f t="shared" si="0"/>
        <v>2.9</v>
      </c>
      <c r="M55" s="32">
        <v>11</v>
      </c>
    </row>
    <row r="56" spans="1:13" x14ac:dyDescent="0.25">
      <c r="A56" s="26">
        <f t="shared" si="4"/>
        <v>47</v>
      </c>
      <c r="B56" s="29"/>
      <c r="C56" s="27"/>
      <c r="D56" s="28">
        <v>2834</v>
      </c>
      <c r="E56" s="29"/>
      <c r="F56" s="30">
        <v>0.28999999999999998</v>
      </c>
      <c r="G56" s="84" t="s">
        <v>1228</v>
      </c>
      <c r="H56" s="34">
        <v>1994</v>
      </c>
      <c r="I56" s="35">
        <v>1</v>
      </c>
      <c r="J56" s="29"/>
      <c r="K56" s="32">
        <f t="shared" si="2"/>
        <v>0.28999999999999998</v>
      </c>
      <c r="L56" s="33">
        <f t="shared" si="0"/>
        <v>0.28999999999999998</v>
      </c>
      <c r="M56" s="32">
        <v>0.6</v>
      </c>
    </row>
    <row r="57" spans="1:13" x14ac:dyDescent="0.25">
      <c r="A57" s="26">
        <f t="shared" si="4"/>
        <v>48</v>
      </c>
      <c r="B57" s="29"/>
      <c r="C57" s="27"/>
      <c r="D57" s="28">
        <f t="shared" si="5"/>
        <v>2835</v>
      </c>
      <c r="E57" s="29"/>
      <c r="F57" s="30">
        <v>0.28999999999999998</v>
      </c>
      <c r="G57" s="84" t="s">
        <v>1228</v>
      </c>
      <c r="H57" s="34">
        <v>1994</v>
      </c>
      <c r="I57" s="35">
        <v>1</v>
      </c>
      <c r="J57" s="29"/>
      <c r="K57" s="32">
        <f t="shared" si="2"/>
        <v>0.28999999999999998</v>
      </c>
      <c r="L57" s="33">
        <f t="shared" si="0"/>
        <v>0.28999999999999998</v>
      </c>
      <c r="M57" s="32">
        <v>0.8</v>
      </c>
    </row>
    <row r="58" spans="1:13" x14ac:dyDescent="0.25">
      <c r="A58" s="26">
        <f t="shared" si="4"/>
        <v>49</v>
      </c>
      <c r="B58" s="29"/>
      <c r="C58" s="27"/>
      <c r="D58" s="28">
        <f>D57+1</f>
        <v>2836</v>
      </c>
      <c r="E58" s="29"/>
      <c r="F58" s="30">
        <v>0.28999999999999998</v>
      </c>
      <c r="G58" s="84" t="s">
        <v>1228</v>
      </c>
      <c r="H58" s="34">
        <v>1994</v>
      </c>
      <c r="I58" s="35">
        <v>1</v>
      </c>
      <c r="J58" s="29"/>
      <c r="K58" s="32">
        <f t="shared" si="2"/>
        <v>0.28999999999999998</v>
      </c>
      <c r="L58" s="33">
        <f t="shared" si="0"/>
        <v>0.28999999999999998</v>
      </c>
      <c r="M58" s="32">
        <v>1</v>
      </c>
    </row>
    <row r="59" spans="1:13" x14ac:dyDescent="0.25">
      <c r="A59" s="26">
        <f t="shared" si="4"/>
        <v>50</v>
      </c>
      <c r="B59" s="29"/>
      <c r="C59" s="27"/>
      <c r="D59" s="28">
        <v>2837</v>
      </c>
      <c r="E59" s="29"/>
      <c r="F59" s="30">
        <v>1.19</v>
      </c>
      <c r="G59" s="85" t="s">
        <v>1229</v>
      </c>
      <c r="H59" s="34">
        <v>1994</v>
      </c>
      <c r="I59" s="35">
        <v>1</v>
      </c>
      <c r="J59" s="29"/>
      <c r="K59" s="32">
        <f t="shared" si="2"/>
        <v>1.19</v>
      </c>
      <c r="L59" s="33">
        <f t="shared" si="0"/>
        <v>1.19</v>
      </c>
      <c r="M59" s="32">
        <v>4.5</v>
      </c>
    </row>
    <row r="60" spans="1:13" x14ac:dyDescent="0.25">
      <c r="A60" s="26">
        <f t="shared" si="4"/>
        <v>51</v>
      </c>
      <c r="B60" s="29"/>
      <c r="C60" s="27"/>
      <c r="D60" s="28">
        <v>2839</v>
      </c>
      <c r="E60" s="29"/>
      <c r="F60" s="30">
        <v>0.28999999999999998</v>
      </c>
      <c r="G60" s="27" t="s">
        <v>1230</v>
      </c>
      <c r="H60" s="34">
        <v>1994</v>
      </c>
      <c r="I60" s="35">
        <v>1</v>
      </c>
      <c r="J60" s="29"/>
      <c r="K60" s="32">
        <f t="shared" si="2"/>
        <v>0.28999999999999998</v>
      </c>
      <c r="L60" s="33">
        <f t="shared" si="0"/>
        <v>0.28999999999999998</v>
      </c>
      <c r="M60" s="32">
        <v>0.6</v>
      </c>
    </row>
    <row r="61" spans="1:13" x14ac:dyDescent="0.25">
      <c r="A61" s="26">
        <f t="shared" si="4"/>
        <v>52</v>
      </c>
      <c r="B61" s="29"/>
      <c r="C61" s="27"/>
      <c r="D61" s="28">
        <f>D60+1</f>
        <v>2840</v>
      </c>
      <c r="E61" s="29"/>
      <c r="F61" s="30">
        <v>2</v>
      </c>
      <c r="G61" s="80" t="s">
        <v>1231</v>
      </c>
      <c r="H61" s="34">
        <v>1994</v>
      </c>
      <c r="I61" s="35">
        <v>1</v>
      </c>
      <c r="J61" s="29"/>
      <c r="K61" s="32">
        <f t="shared" si="2"/>
        <v>2</v>
      </c>
      <c r="L61" s="33">
        <f t="shared" si="0"/>
        <v>2</v>
      </c>
      <c r="M61" s="32">
        <v>4.5</v>
      </c>
    </row>
    <row r="62" spans="1:13" x14ac:dyDescent="0.25">
      <c r="A62" s="26">
        <f t="shared" si="4"/>
        <v>53</v>
      </c>
      <c r="B62" s="29"/>
      <c r="C62" s="27"/>
      <c r="D62" s="28">
        <f>D61+1</f>
        <v>2841</v>
      </c>
      <c r="E62" s="29"/>
      <c r="F62" s="30">
        <v>0.28999999999999998</v>
      </c>
      <c r="G62" s="27" t="s">
        <v>1232</v>
      </c>
      <c r="H62" s="34">
        <v>1994</v>
      </c>
      <c r="I62" s="35">
        <v>24</v>
      </c>
      <c r="J62" s="29" t="s">
        <v>1677</v>
      </c>
      <c r="K62" s="32">
        <f t="shared" si="2"/>
        <v>6.9599999999999991</v>
      </c>
      <c r="L62" s="33">
        <f t="shared" si="0"/>
        <v>6.9599999999999991</v>
      </c>
      <c r="M62" s="32">
        <v>21</v>
      </c>
    </row>
    <row r="63" spans="1:13" x14ac:dyDescent="0.25">
      <c r="A63" s="26">
        <f t="shared" si="4"/>
        <v>54</v>
      </c>
      <c r="B63" s="29"/>
      <c r="C63" s="27"/>
      <c r="D63" s="28">
        <f>D62+1</f>
        <v>2842</v>
      </c>
      <c r="E63" s="29"/>
      <c r="F63" s="30">
        <v>9.9499999999999993</v>
      </c>
      <c r="G63" s="27" t="s">
        <v>1233</v>
      </c>
      <c r="H63" s="34">
        <v>1994</v>
      </c>
      <c r="I63" s="35">
        <v>1</v>
      </c>
      <c r="J63" s="29"/>
      <c r="K63" s="32">
        <f t="shared" si="2"/>
        <v>9.9499999999999993</v>
      </c>
      <c r="L63" s="33">
        <f t="shared" si="0"/>
        <v>9.9499999999999993</v>
      </c>
      <c r="M63" s="32">
        <v>20</v>
      </c>
    </row>
    <row r="64" spans="1:13" x14ac:dyDescent="0.25">
      <c r="A64" s="26">
        <f t="shared" si="4"/>
        <v>55</v>
      </c>
      <c r="B64" s="29"/>
      <c r="C64" s="27"/>
      <c r="D64" s="28">
        <v>2848</v>
      </c>
      <c r="E64" s="29"/>
      <c r="F64" s="30">
        <v>0.28999999999999998</v>
      </c>
      <c r="G64" s="27" t="s">
        <v>1234</v>
      </c>
      <c r="H64" s="34">
        <v>1994</v>
      </c>
      <c r="I64" s="35">
        <v>1</v>
      </c>
      <c r="J64" s="29"/>
      <c r="K64" s="32">
        <f t="shared" si="2"/>
        <v>0.28999999999999998</v>
      </c>
      <c r="L64" s="33">
        <f t="shared" si="0"/>
        <v>0.28999999999999998</v>
      </c>
      <c r="M64" s="32">
        <v>0.6</v>
      </c>
    </row>
    <row r="65" spans="1:13" x14ac:dyDescent="0.25">
      <c r="A65" s="26">
        <f t="shared" si="4"/>
        <v>56</v>
      </c>
      <c r="B65" s="29"/>
      <c r="C65" s="27"/>
      <c r="D65" s="36" t="s">
        <v>1235</v>
      </c>
      <c r="E65" s="29" t="s">
        <v>69</v>
      </c>
      <c r="F65" s="30">
        <v>0.28999999999999998</v>
      </c>
      <c r="G65" s="27" t="s">
        <v>1236</v>
      </c>
      <c r="H65" s="34">
        <v>1994</v>
      </c>
      <c r="I65" s="35">
        <v>5</v>
      </c>
      <c r="J65" s="29"/>
      <c r="K65" s="32">
        <f t="shared" si="2"/>
        <v>1.45</v>
      </c>
      <c r="L65" s="33">
        <f t="shared" si="0"/>
        <v>1.45</v>
      </c>
      <c r="M65" s="32">
        <v>4.25</v>
      </c>
    </row>
    <row r="66" spans="1:13" x14ac:dyDescent="0.25">
      <c r="A66" s="26">
        <f t="shared" si="4"/>
        <v>57</v>
      </c>
      <c r="B66" s="29"/>
      <c r="C66" s="27"/>
      <c r="D66" s="28">
        <v>2862</v>
      </c>
      <c r="E66" s="29"/>
      <c r="F66" s="30">
        <v>0.28999999999999998</v>
      </c>
      <c r="G66" s="27" t="s">
        <v>1237</v>
      </c>
      <c r="H66" s="34">
        <v>1994</v>
      </c>
      <c r="I66" s="35">
        <v>1</v>
      </c>
      <c r="J66" s="27"/>
      <c r="K66" s="32">
        <f t="shared" si="2"/>
        <v>0.28999999999999998</v>
      </c>
      <c r="L66" s="33">
        <f t="shared" si="0"/>
        <v>0.28999999999999998</v>
      </c>
      <c r="M66" s="32">
        <v>0.6</v>
      </c>
    </row>
    <row r="67" spans="1:13" x14ac:dyDescent="0.25">
      <c r="A67" s="26">
        <f t="shared" si="4"/>
        <v>58</v>
      </c>
      <c r="B67" s="29"/>
      <c r="C67" s="27"/>
      <c r="D67" s="83" t="s">
        <v>1238</v>
      </c>
      <c r="E67" s="29" t="s">
        <v>69</v>
      </c>
      <c r="F67" s="30">
        <v>0.28999999999999998</v>
      </c>
      <c r="G67" s="27" t="s">
        <v>1239</v>
      </c>
      <c r="H67" s="34">
        <v>1994</v>
      </c>
      <c r="I67" s="35">
        <v>2</v>
      </c>
      <c r="J67" s="29"/>
      <c r="K67" s="32">
        <f t="shared" si="2"/>
        <v>0.57999999999999996</v>
      </c>
      <c r="L67" s="33">
        <f t="shared" si="0"/>
        <v>0.57999999999999996</v>
      </c>
      <c r="M67" s="32">
        <v>1.4</v>
      </c>
    </row>
    <row r="68" spans="1:13" x14ac:dyDescent="0.25">
      <c r="A68" s="26">
        <f t="shared" si="4"/>
        <v>59</v>
      </c>
      <c r="B68" s="27" t="s">
        <v>30</v>
      </c>
      <c r="C68" s="27"/>
      <c r="D68" s="28">
        <v>2871</v>
      </c>
      <c r="E68" s="29"/>
      <c r="F68" s="30">
        <v>0.28999999999999998</v>
      </c>
      <c r="G68" s="27" t="s">
        <v>532</v>
      </c>
      <c r="H68" s="34">
        <v>1994</v>
      </c>
      <c r="I68" s="35">
        <v>1</v>
      </c>
      <c r="J68" s="29"/>
      <c r="K68" s="32">
        <f t="shared" si="2"/>
        <v>0.28999999999999998</v>
      </c>
      <c r="L68" s="33">
        <f t="shared" si="0"/>
        <v>0.28999999999999998</v>
      </c>
      <c r="M68" s="32">
        <v>0.6</v>
      </c>
    </row>
    <row r="69" spans="1:13" x14ac:dyDescent="0.25">
      <c r="A69" s="26">
        <f t="shared" si="4"/>
        <v>60</v>
      </c>
      <c r="B69" s="29"/>
      <c r="C69" s="27"/>
      <c r="D69" s="28">
        <f>D68+1</f>
        <v>2872</v>
      </c>
      <c r="E69" s="29"/>
      <c r="F69" s="30">
        <v>0.28999999999999998</v>
      </c>
      <c r="G69" s="27" t="s">
        <v>532</v>
      </c>
      <c r="H69" s="34">
        <v>1994</v>
      </c>
      <c r="I69" s="35">
        <v>1</v>
      </c>
      <c r="J69" s="27"/>
      <c r="K69" s="32">
        <f t="shared" si="2"/>
        <v>0.28999999999999998</v>
      </c>
      <c r="L69" s="33">
        <f t="shared" si="0"/>
        <v>0.28999999999999998</v>
      </c>
      <c r="M69" s="32">
        <v>0.6</v>
      </c>
    </row>
    <row r="70" spans="1:13" x14ac:dyDescent="0.25">
      <c r="A70" s="26">
        <f t="shared" si="4"/>
        <v>61</v>
      </c>
      <c r="B70" s="29"/>
      <c r="C70" s="27"/>
      <c r="D70" s="28">
        <v>2873</v>
      </c>
      <c r="E70" s="29"/>
      <c r="F70" s="30">
        <v>0.28999999999999998</v>
      </c>
      <c r="G70" s="27" t="s">
        <v>532</v>
      </c>
      <c r="H70" s="34">
        <v>1994</v>
      </c>
      <c r="I70" s="35">
        <v>1</v>
      </c>
      <c r="J70" s="27"/>
      <c r="K70" s="32">
        <f t="shared" si="2"/>
        <v>0.28999999999999998</v>
      </c>
      <c r="L70" s="33">
        <f t="shared" si="0"/>
        <v>0.28999999999999998</v>
      </c>
      <c r="M70" s="32">
        <v>0.7</v>
      </c>
    </row>
    <row r="71" spans="1:13" x14ac:dyDescent="0.25">
      <c r="A71" s="26">
        <f t="shared" si="4"/>
        <v>62</v>
      </c>
      <c r="B71" s="29"/>
      <c r="C71" s="27"/>
      <c r="D71" s="28">
        <v>2874</v>
      </c>
      <c r="E71" s="29"/>
      <c r="F71" s="30">
        <v>0.28999999999999998</v>
      </c>
      <c r="G71" s="27" t="s">
        <v>532</v>
      </c>
      <c r="H71" s="34">
        <v>1994</v>
      </c>
      <c r="I71" s="35">
        <v>1</v>
      </c>
      <c r="J71" s="27"/>
      <c r="K71" s="32">
        <f t="shared" si="2"/>
        <v>0.28999999999999998</v>
      </c>
      <c r="L71" s="33">
        <f t="shared" si="0"/>
        <v>0.28999999999999998</v>
      </c>
      <c r="M71" s="32">
        <v>0.6</v>
      </c>
    </row>
    <row r="72" spans="1:13" x14ac:dyDescent="0.25">
      <c r="A72" s="26">
        <f t="shared" si="4"/>
        <v>63</v>
      </c>
      <c r="B72" s="29"/>
      <c r="C72" s="27"/>
      <c r="D72" s="28">
        <v>2875</v>
      </c>
      <c r="E72" s="29"/>
      <c r="F72" s="30">
        <v>8</v>
      </c>
      <c r="G72" s="27" t="s">
        <v>1240</v>
      </c>
      <c r="H72" s="34">
        <v>1994</v>
      </c>
      <c r="I72" s="35">
        <v>1</v>
      </c>
      <c r="J72" s="29"/>
      <c r="K72" s="32">
        <f t="shared" si="2"/>
        <v>8</v>
      </c>
      <c r="L72" s="33">
        <f t="shared" si="0"/>
        <v>8</v>
      </c>
      <c r="M72" s="32">
        <v>16</v>
      </c>
    </row>
    <row r="73" spans="1:13" x14ac:dyDescent="0.25">
      <c r="A73" s="26">
        <f t="shared" si="4"/>
        <v>64</v>
      </c>
      <c r="B73" s="29"/>
      <c r="C73" s="27"/>
      <c r="D73" s="28">
        <f t="shared" ref="D73:D87" si="6">D72+1</f>
        <v>2876</v>
      </c>
      <c r="E73" s="29"/>
      <c r="F73" s="30">
        <v>0.28999999999999998</v>
      </c>
      <c r="G73" s="27" t="s">
        <v>1189</v>
      </c>
      <c r="H73" s="34">
        <v>1994</v>
      </c>
      <c r="I73" s="35">
        <v>1</v>
      </c>
      <c r="J73" s="29"/>
      <c r="K73" s="32">
        <f t="shared" si="2"/>
        <v>0.28999999999999998</v>
      </c>
      <c r="L73" s="33">
        <f t="shared" si="0"/>
        <v>0.28999999999999998</v>
      </c>
      <c r="M73" s="32">
        <v>0.7</v>
      </c>
    </row>
    <row r="74" spans="1:13" x14ac:dyDescent="0.25">
      <c r="A74" s="26">
        <f t="shared" si="4"/>
        <v>65</v>
      </c>
      <c r="B74" s="29"/>
      <c r="C74" s="27"/>
      <c r="D74" s="28">
        <f t="shared" si="6"/>
        <v>2877</v>
      </c>
      <c r="E74" s="29"/>
      <c r="F74" s="30">
        <v>0.03</v>
      </c>
      <c r="G74" s="27" t="s">
        <v>1241</v>
      </c>
      <c r="H74" s="34">
        <v>1994</v>
      </c>
      <c r="I74" s="35">
        <v>1</v>
      </c>
      <c r="J74" s="29"/>
      <c r="K74" s="32">
        <f t="shared" si="2"/>
        <v>0.03</v>
      </c>
      <c r="L74" s="33">
        <f t="shared" ref="L74:L87" si="7">K74</f>
        <v>0.03</v>
      </c>
      <c r="M74" s="32">
        <v>0.25</v>
      </c>
    </row>
    <row r="75" spans="1:13" x14ac:dyDescent="0.25">
      <c r="A75" s="26">
        <f t="shared" si="4"/>
        <v>66</v>
      </c>
      <c r="B75" s="29"/>
      <c r="C75" s="27"/>
      <c r="D75" s="28">
        <f t="shared" si="6"/>
        <v>2878</v>
      </c>
      <c r="E75" s="29"/>
      <c r="F75" s="30">
        <v>0.03</v>
      </c>
      <c r="G75" s="27" t="s">
        <v>1241</v>
      </c>
      <c r="H75" s="34">
        <v>1994</v>
      </c>
      <c r="I75" s="35">
        <v>1</v>
      </c>
      <c r="J75" s="29"/>
      <c r="K75" s="32">
        <f t="shared" si="2"/>
        <v>0.03</v>
      </c>
      <c r="L75" s="33">
        <f t="shared" si="7"/>
        <v>0.03</v>
      </c>
      <c r="M75" s="32">
        <v>0.25</v>
      </c>
    </row>
    <row r="76" spans="1:13" x14ac:dyDescent="0.25">
      <c r="A76" s="26">
        <f t="shared" si="4"/>
        <v>67</v>
      </c>
      <c r="B76" s="29"/>
      <c r="C76" s="27"/>
      <c r="D76" s="28">
        <f t="shared" si="6"/>
        <v>2879</v>
      </c>
      <c r="E76" s="29"/>
      <c r="F76" s="30">
        <v>0.2</v>
      </c>
      <c r="G76" s="27" t="s">
        <v>1242</v>
      </c>
      <c r="H76" s="34">
        <v>1994</v>
      </c>
      <c r="I76" s="35">
        <v>1</v>
      </c>
      <c r="J76" s="29"/>
      <c r="K76" s="32">
        <f t="shared" si="2"/>
        <v>0.2</v>
      </c>
      <c r="L76" s="33">
        <f t="shared" si="7"/>
        <v>0.2</v>
      </c>
      <c r="M76" s="32">
        <v>0.4</v>
      </c>
    </row>
    <row r="77" spans="1:13" x14ac:dyDescent="0.25">
      <c r="A77" s="26">
        <f t="shared" si="4"/>
        <v>68</v>
      </c>
      <c r="B77" s="29"/>
      <c r="C77" s="27"/>
      <c r="D77" s="28">
        <f t="shared" si="6"/>
        <v>2880</v>
      </c>
      <c r="E77" s="29"/>
      <c r="F77" s="30">
        <v>0.2</v>
      </c>
      <c r="G77" s="27" t="s">
        <v>1242</v>
      </c>
      <c r="H77" s="34">
        <v>1994</v>
      </c>
      <c r="I77" s="35">
        <v>1</v>
      </c>
      <c r="J77" s="29"/>
      <c r="K77" s="32">
        <f t="shared" si="2"/>
        <v>0.2</v>
      </c>
      <c r="L77" s="33">
        <f t="shared" si="7"/>
        <v>0.2</v>
      </c>
      <c r="M77" s="32">
        <v>0.75</v>
      </c>
    </row>
    <row r="78" spans="1:13" x14ac:dyDescent="0.25">
      <c r="A78" s="26">
        <f t="shared" si="4"/>
        <v>69</v>
      </c>
      <c r="B78" s="29"/>
      <c r="C78" s="27"/>
      <c r="D78" s="28">
        <v>2881</v>
      </c>
      <c r="E78" s="29"/>
      <c r="F78" s="30">
        <v>0.32</v>
      </c>
      <c r="G78" s="27" t="s">
        <v>1242</v>
      </c>
      <c r="H78" s="34">
        <v>1994</v>
      </c>
      <c r="I78" s="35">
        <v>1</v>
      </c>
      <c r="J78" s="29"/>
      <c r="K78" s="32">
        <f t="shared" si="2"/>
        <v>0.32</v>
      </c>
      <c r="L78" s="33">
        <f t="shared" si="7"/>
        <v>0.32</v>
      </c>
      <c r="M78" s="32">
        <v>1.25</v>
      </c>
    </row>
    <row r="79" spans="1:13" x14ac:dyDescent="0.25">
      <c r="A79" s="26">
        <f t="shared" si="4"/>
        <v>70</v>
      </c>
      <c r="B79" s="29"/>
      <c r="C79" s="27"/>
      <c r="D79" s="28">
        <v>2882</v>
      </c>
      <c r="E79" s="29"/>
      <c r="F79" s="30">
        <v>0.32</v>
      </c>
      <c r="G79" s="27" t="s">
        <v>1242</v>
      </c>
      <c r="H79" s="34">
        <v>1994</v>
      </c>
      <c r="I79" s="35">
        <v>1</v>
      </c>
      <c r="J79" s="27"/>
      <c r="K79" s="32">
        <f t="shared" ref="K79:K87" si="8">IF(F79*I79&gt;0,F79*I79," ")</f>
        <v>0.32</v>
      </c>
      <c r="L79" s="33">
        <f t="shared" si="7"/>
        <v>0.32</v>
      </c>
      <c r="M79" s="32">
        <v>0.6</v>
      </c>
    </row>
    <row r="80" spans="1:13" x14ac:dyDescent="0.25">
      <c r="A80" s="26">
        <f t="shared" si="4"/>
        <v>71</v>
      </c>
      <c r="B80" s="29"/>
      <c r="C80" s="27"/>
      <c r="D80" s="28">
        <v>2886</v>
      </c>
      <c r="E80" s="29"/>
      <c r="F80" s="30">
        <v>0.32</v>
      </c>
      <c r="G80" s="27" t="s">
        <v>1243</v>
      </c>
      <c r="H80" s="34">
        <v>1994</v>
      </c>
      <c r="I80" s="35">
        <v>1</v>
      </c>
      <c r="J80" s="29"/>
      <c r="K80" s="32">
        <f t="shared" si="8"/>
        <v>0.32</v>
      </c>
      <c r="L80" s="33">
        <f t="shared" si="7"/>
        <v>0.32</v>
      </c>
      <c r="M80" s="32">
        <v>0.75</v>
      </c>
    </row>
    <row r="81" spans="1:13" x14ac:dyDescent="0.25">
      <c r="A81" s="26">
        <f t="shared" si="4"/>
        <v>72</v>
      </c>
      <c r="B81" s="29"/>
      <c r="C81" s="27"/>
      <c r="D81" s="28">
        <f t="shared" si="6"/>
        <v>2887</v>
      </c>
      <c r="E81" s="29"/>
      <c r="F81" s="30">
        <v>0.32</v>
      </c>
      <c r="G81" s="27" t="s">
        <v>1242</v>
      </c>
      <c r="H81" s="34">
        <v>1994</v>
      </c>
      <c r="I81" s="35">
        <v>1</v>
      </c>
      <c r="J81" s="29"/>
      <c r="K81" s="32">
        <f t="shared" si="8"/>
        <v>0.32</v>
      </c>
      <c r="L81" s="33">
        <f t="shared" si="7"/>
        <v>0.32</v>
      </c>
      <c r="M81" s="32">
        <v>0.75</v>
      </c>
    </row>
    <row r="82" spans="1:13" x14ac:dyDescent="0.25">
      <c r="A82" s="26">
        <f t="shared" si="4"/>
        <v>73</v>
      </c>
      <c r="B82" s="29"/>
      <c r="C82" s="27"/>
      <c r="D82" s="28">
        <f t="shared" si="6"/>
        <v>2888</v>
      </c>
      <c r="E82" s="29"/>
      <c r="F82" s="30">
        <v>0.25</v>
      </c>
      <c r="G82" s="27" t="s">
        <v>1244</v>
      </c>
      <c r="H82" s="34">
        <v>1994</v>
      </c>
      <c r="I82" s="35">
        <v>1</v>
      </c>
      <c r="J82" s="29"/>
      <c r="K82" s="32">
        <f t="shared" si="8"/>
        <v>0.25</v>
      </c>
      <c r="L82" s="33">
        <f t="shared" si="7"/>
        <v>0.25</v>
      </c>
      <c r="M82" s="32">
        <v>0.9</v>
      </c>
    </row>
    <row r="83" spans="1:13" x14ac:dyDescent="0.25">
      <c r="A83" s="26">
        <f t="shared" si="4"/>
        <v>74</v>
      </c>
      <c r="B83" s="29"/>
      <c r="C83" s="27"/>
      <c r="D83" s="28">
        <f t="shared" si="6"/>
        <v>2889</v>
      </c>
      <c r="E83" s="29"/>
      <c r="F83" s="30">
        <v>0.32</v>
      </c>
      <c r="G83" s="27" t="s">
        <v>1244</v>
      </c>
      <c r="H83" s="34">
        <v>1994</v>
      </c>
      <c r="I83" s="35">
        <v>1</v>
      </c>
      <c r="J83" s="29"/>
      <c r="K83" s="32">
        <f t="shared" si="8"/>
        <v>0.32</v>
      </c>
      <c r="L83" s="33">
        <f t="shared" si="7"/>
        <v>0.32</v>
      </c>
      <c r="M83" s="32">
        <v>1.5</v>
      </c>
    </row>
    <row r="84" spans="1:13" x14ac:dyDescent="0.25">
      <c r="A84" s="26">
        <f t="shared" si="4"/>
        <v>75</v>
      </c>
      <c r="B84" s="29"/>
      <c r="C84" s="27"/>
      <c r="D84" s="28">
        <f t="shared" si="6"/>
        <v>2890</v>
      </c>
      <c r="E84" s="29"/>
      <c r="F84" s="30">
        <v>0.32</v>
      </c>
      <c r="G84" s="27" t="s">
        <v>1244</v>
      </c>
      <c r="H84" s="34">
        <v>1994</v>
      </c>
      <c r="I84" s="35">
        <v>1</v>
      </c>
      <c r="J84" s="29"/>
      <c r="K84" s="32">
        <f t="shared" si="8"/>
        <v>0.32</v>
      </c>
      <c r="L84" s="33">
        <f t="shared" si="7"/>
        <v>0.32</v>
      </c>
      <c r="M84" s="32">
        <v>0.65</v>
      </c>
    </row>
    <row r="85" spans="1:13" x14ac:dyDescent="0.25">
      <c r="A85" s="26">
        <f t="shared" si="4"/>
        <v>76</v>
      </c>
      <c r="B85" s="29"/>
      <c r="C85" s="27"/>
      <c r="D85" s="28">
        <f t="shared" si="6"/>
        <v>2891</v>
      </c>
      <c r="E85" s="29"/>
      <c r="F85" s="30">
        <v>0.32</v>
      </c>
      <c r="G85" s="27" t="s">
        <v>1244</v>
      </c>
      <c r="H85" s="34">
        <v>1994</v>
      </c>
      <c r="I85" s="35">
        <v>1</v>
      </c>
      <c r="J85" s="29"/>
      <c r="K85" s="32">
        <f t="shared" si="8"/>
        <v>0.32</v>
      </c>
      <c r="L85" s="33">
        <f t="shared" si="7"/>
        <v>0.32</v>
      </c>
      <c r="M85" s="32">
        <v>0.85</v>
      </c>
    </row>
    <row r="86" spans="1:13" x14ac:dyDescent="0.25">
      <c r="A86" s="26">
        <f t="shared" si="4"/>
        <v>77</v>
      </c>
      <c r="B86" s="29"/>
      <c r="C86" s="27"/>
      <c r="D86" s="28">
        <f t="shared" si="6"/>
        <v>2892</v>
      </c>
      <c r="E86" s="29"/>
      <c r="F86" s="30">
        <v>0.32</v>
      </c>
      <c r="G86" s="27" t="s">
        <v>1244</v>
      </c>
      <c r="H86" s="34">
        <v>1994</v>
      </c>
      <c r="I86" s="35">
        <v>1</v>
      </c>
      <c r="J86" s="29"/>
      <c r="K86" s="32">
        <f t="shared" si="8"/>
        <v>0.32</v>
      </c>
      <c r="L86" s="33">
        <f t="shared" si="7"/>
        <v>0.32</v>
      </c>
      <c r="M86" s="32">
        <v>0.75</v>
      </c>
    </row>
    <row r="87" spans="1:13" ht="16.5" thickBot="1" x14ac:dyDescent="0.3">
      <c r="A87" s="26">
        <f t="shared" si="4"/>
        <v>78</v>
      </c>
      <c r="B87" s="29"/>
      <c r="C87" s="27"/>
      <c r="D87" s="28">
        <f t="shared" si="6"/>
        <v>2893</v>
      </c>
      <c r="E87" s="29"/>
      <c r="F87" s="30">
        <v>0.05</v>
      </c>
      <c r="G87" s="27" t="s">
        <v>1244</v>
      </c>
      <c r="H87" s="34">
        <v>1994</v>
      </c>
      <c r="I87" s="35">
        <v>1</v>
      </c>
      <c r="J87" s="29"/>
      <c r="K87" s="32">
        <f t="shared" si="8"/>
        <v>0.05</v>
      </c>
      <c r="L87" s="33">
        <f t="shared" si="7"/>
        <v>0.05</v>
      </c>
      <c r="M87" s="32">
        <v>0.5</v>
      </c>
    </row>
    <row r="88" spans="1:13" ht="16.5" thickTop="1" x14ac:dyDescent="0.25">
      <c r="A88" s="37"/>
      <c r="B88" s="38"/>
      <c r="C88" s="38"/>
      <c r="D88" s="39"/>
      <c r="E88" s="38"/>
      <c r="F88" s="40"/>
      <c r="G88" s="38"/>
      <c r="H88" s="38"/>
      <c r="I88" s="41"/>
      <c r="J88" s="42"/>
      <c r="K88" s="43"/>
      <c r="L88" s="44"/>
      <c r="M88" s="45"/>
    </row>
    <row r="89" spans="1:13" ht="16.5" thickBot="1" x14ac:dyDescent="0.3">
      <c r="A89" s="46"/>
      <c r="B89" s="47" t="s">
        <v>36</v>
      </c>
      <c r="C89" s="48"/>
      <c r="D89" s="49"/>
      <c r="E89" s="48"/>
      <c r="F89" s="50"/>
      <c r="G89" s="48"/>
      <c r="H89" s="48"/>
      <c r="I89" s="51"/>
      <c r="J89" s="52" t="s">
        <v>2</v>
      </c>
      <c r="K89" s="53"/>
      <c r="L89" s="53"/>
      <c r="M89" s="54"/>
    </row>
    <row r="90" spans="1:13" ht="16.5" thickTop="1" x14ac:dyDescent="0.25">
      <c r="A90" s="46"/>
      <c r="B90" s="55" t="s">
        <v>37</v>
      </c>
      <c r="C90" s="48"/>
      <c r="D90" s="49"/>
      <c r="E90" s="56"/>
      <c r="F90" s="57"/>
      <c r="G90" s="56"/>
      <c r="H90" s="56"/>
      <c r="I90" s="51"/>
      <c r="J90" s="58"/>
      <c r="K90" s="59"/>
      <c r="L90" s="59"/>
      <c r="M90" s="60"/>
    </row>
    <row r="91" spans="1:13" x14ac:dyDescent="0.25">
      <c r="A91" s="46"/>
      <c r="B91" s="47" t="s">
        <v>38</v>
      </c>
      <c r="C91" s="48"/>
      <c r="D91" s="49"/>
      <c r="E91" s="56"/>
      <c r="F91" s="57"/>
      <c r="G91" s="56"/>
      <c r="H91" s="56"/>
      <c r="I91" s="51"/>
      <c r="J91" s="61" t="s">
        <v>39</v>
      </c>
      <c r="K91" s="62"/>
      <c r="L91" s="63"/>
      <c r="M91" s="64">
        <f>SUM(K10:K87)</f>
        <v>65.869999999999933</v>
      </c>
    </row>
    <row r="92" spans="1:13" x14ac:dyDescent="0.25">
      <c r="A92" s="46"/>
      <c r="B92" s="48"/>
      <c r="C92" s="48"/>
      <c r="D92" s="49"/>
      <c r="E92" s="56"/>
      <c r="F92" s="57"/>
      <c r="G92" s="56"/>
      <c r="H92" s="56"/>
      <c r="I92" s="51"/>
      <c r="J92" s="61" t="s">
        <v>40</v>
      </c>
      <c r="K92" s="62"/>
      <c r="L92" s="63"/>
      <c r="M92" s="64">
        <f>SUM(L10:L87)</f>
        <v>65.869999999999933</v>
      </c>
    </row>
    <row r="93" spans="1:13" x14ac:dyDescent="0.25">
      <c r="A93" s="46"/>
      <c r="B93" s="48"/>
      <c r="C93" s="48"/>
      <c r="D93" s="49"/>
      <c r="E93" s="48"/>
      <c r="F93" s="50"/>
      <c r="G93" s="48"/>
      <c r="H93" s="48"/>
      <c r="I93" s="51"/>
      <c r="J93" s="61" t="s">
        <v>41</v>
      </c>
      <c r="K93" s="62"/>
      <c r="L93" s="63"/>
      <c r="M93" s="64">
        <f>SUM(M10:M87)</f>
        <v>157.59999999999997</v>
      </c>
    </row>
    <row r="94" spans="1:13" ht="16.5" thickBot="1" x14ac:dyDescent="0.3">
      <c r="A94" s="65"/>
      <c r="B94" s="66"/>
      <c r="C94" s="66"/>
      <c r="D94" s="67"/>
      <c r="E94" s="66"/>
      <c r="F94" s="68"/>
      <c r="G94" s="66"/>
      <c r="H94" s="66"/>
      <c r="I94" s="69"/>
      <c r="J94" s="70" t="s">
        <v>42</v>
      </c>
      <c r="K94" s="71"/>
      <c r="L94" s="71"/>
      <c r="M94" s="72">
        <f>SUM(I10:I87)</f>
        <v>160</v>
      </c>
    </row>
    <row r="95" spans="1:13" ht="16.5" thickTop="1" x14ac:dyDescent="0.25">
      <c r="A95" s="73"/>
      <c r="B95" s="74" t="s">
        <v>1584</v>
      </c>
      <c r="C95" s="75"/>
      <c r="D95" s="75"/>
      <c r="E95" s="75"/>
      <c r="F95" s="76"/>
      <c r="G95" s="75"/>
      <c r="H95" s="75"/>
      <c r="I95" s="75"/>
      <c r="J95" s="75"/>
      <c r="K95" s="76"/>
      <c r="L95" s="76"/>
      <c r="M95" s="77"/>
    </row>
  </sheetData>
  <printOptions gridLinesSet="0"/>
  <pageMargins left="0.75" right="0.25" top="0.75" bottom="0.55000000000000004" header="0.5" footer="0.5"/>
  <pageSetup scale="46" orientation="portrait" horizontalDpi="300" verticalDpi="300" r:id="rId1"/>
  <headerFooter alignWithMargins="0">
    <oddHeader>&amp;L&amp;D</oddHeader>
    <oddFooter>&amp;LREGISS29.XLS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97"/>
  <sheetViews>
    <sheetView showGridLines="0" zoomScale="80" zoomScaleNormal="8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52.42578125" style="11" customWidth="1"/>
    <col min="11" max="12" width="10" style="11" customWidth="1"/>
    <col min="13" max="13" width="13.85546875" style="11" customWidth="1"/>
    <col min="14" max="14" width="2.28515625" style="11" customWidth="1"/>
    <col min="15" max="16384" width="12.5703125" style="11"/>
  </cols>
  <sheetData>
    <row r="1" spans="1:14" x14ac:dyDescent="0.25">
      <c r="L1" s="12" t="s">
        <v>15</v>
      </c>
    </row>
    <row r="3" spans="1:14" ht="30.75" x14ac:dyDescent="0.45">
      <c r="A3" s="13" t="s">
        <v>0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</row>
    <row r="4" spans="1:14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</row>
    <row r="5" spans="1:14" ht="30.75" x14ac:dyDescent="0.45">
      <c r="A5" s="13" t="s">
        <v>16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</row>
    <row r="6" spans="1:14" x14ac:dyDescent="0.25">
      <c r="L6" s="12" t="s">
        <v>3</v>
      </c>
    </row>
    <row r="8" spans="1:14" x14ac:dyDescent="0.25">
      <c r="A8" s="15" t="s">
        <v>17</v>
      </c>
      <c r="B8" s="16"/>
      <c r="C8" s="17" t="s">
        <v>18</v>
      </c>
      <c r="D8" s="18"/>
      <c r="E8" s="19"/>
      <c r="F8" s="20" t="s">
        <v>19</v>
      </c>
      <c r="G8" s="20" t="s">
        <v>20</v>
      </c>
      <c r="H8" s="20" t="s">
        <v>21</v>
      </c>
      <c r="I8" s="20" t="s">
        <v>22</v>
      </c>
      <c r="J8" s="20" t="s">
        <v>23</v>
      </c>
      <c r="K8" s="20" t="s">
        <v>5</v>
      </c>
      <c r="L8" s="20" t="s">
        <v>24</v>
      </c>
      <c r="M8" s="20" t="s">
        <v>25</v>
      </c>
    </row>
    <row r="9" spans="1:14" ht="16.5" thickBot="1" x14ac:dyDescent="0.3">
      <c r="A9" s="21"/>
      <c r="B9" s="22"/>
      <c r="C9" s="23" t="s">
        <v>26</v>
      </c>
      <c r="D9" s="23" t="s">
        <v>27</v>
      </c>
      <c r="E9" s="24" t="s">
        <v>28</v>
      </c>
      <c r="F9" s="22"/>
      <c r="G9" s="22"/>
      <c r="H9" s="24" t="s">
        <v>29</v>
      </c>
      <c r="I9" s="25" t="s">
        <v>30</v>
      </c>
      <c r="J9" s="22"/>
      <c r="K9" s="24" t="s">
        <v>10</v>
      </c>
      <c r="L9" s="24" t="s">
        <v>11</v>
      </c>
      <c r="M9" s="24" t="s">
        <v>10</v>
      </c>
    </row>
    <row r="10" spans="1:14" ht="16.5" thickTop="1" x14ac:dyDescent="0.25">
      <c r="A10" s="26">
        <v>1</v>
      </c>
      <c r="B10" s="27" t="s">
        <v>30</v>
      </c>
      <c r="C10" s="27"/>
      <c r="D10" s="28">
        <v>2897</v>
      </c>
      <c r="E10" s="29"/>
      <c r="F10" s="30">
        <v>0.32</v>
      </c>
      <c r="G10" s="27" t="s">
        <v>1245</v>
      </c>
      <c r="H10" s="34">
        <v>1995</v>
      </c>
      <c r="I10" s="31">
        <v>1</v>
      </c>
      <c r="J10" s="29"/>
      <c r="K10" s="32">
        <f t="shared" ref="K10:K73" si="0">IF(F10*I10&gt;0,F10*I10," ")</f>
        <v>0.32</v>
      </c>
      <c r="L10" s="33">
        <f t="shared" ref="L10:L73" si="1">K10</f>
        <v>0.32</v>
      </c>
      <c r="M10" s="33">
        <v>0.65</v>
      </c>
    </row>
    <row r="11" spans="1:14" x14ac:dyDescent="0.25">
      <c r="A11" s="26">
        <f t="shared" ref="A11:A74" si="2">A10+1</f>
        <v>2</v>
      </c>
      <c r="B11" s="29"/>
      <c r="C11" s="27"/>
      <c r="D11" s="28">
        <v>2902</v>
      </c>
      <c r="E11" s="29"/>
      <c r="F11" s="30">
        <v>0.05</v>
      </c>
      <c r="G11" s="27" t="s">
        <v>1246</v>
      </c>
      <c r="H11" s="34">
        <v>1995</v>
      </c>
      <c r="I11" s="35">
        <v>1</v>
      </c>
      <c r="J11" s="29"/>
      <c r="K11" s="32">
        <f t="shared" si="0"/>
        <v>0.05</v>
      </c>
      <c r="L11" s="33">
        <f t="shared" si="1"/>
        <v>0.05</v>
      </c>
      <c r="M11" s="32">
        <v>0.25</v>
      </c>
    </row>
    <row r="12" spans="1:14" x14ac:dyDescent="0.25">
      <c r="A12" s="26">
        <f t="shared" si="2"/>
        <v>3</v>
      </c>
      <c r="B12" s="29"/>
      <c r="C12" s="27"/>
      <c r="D12" s="36" t="s">
        <v>1247</v>
      </c>
      <c r="E12" s="29"/>
      <c r="F12" s="30">
        <v>0.05</v>
      </c>
      <c r="G12" s="27" t="s">
        <v>1246</v>
      </c>
      <c r="H12" s="34">
        <v>1996</v>
      </c>
      <c r="I12" s="35">
        <v>1</v>
      </c>
      <c r="J12" s="29" t="s">
        <v>1248</v>
      </c>
      <c r="K12" s="32">
        <f t="shared" si="0"/>
        <v>0.05</v>
      </c>
      <c r="L12" s="33">
        <f t="shared" si="1"/>
        <v>0.05</v>
      </c>
      <c r="M12" s="32">
        <v>0.35</v>
      </c>
    </row>
    <row r="13" spans="1:14" x14ac:dyDescent="0.25">
      <c r="A13" s="26">
        <f t="shared" si="2"/>
        <v>4</v>
      </c>
      <c r="B13" s="29"/>
      <c r="C13" s="27"/>
      <c r="D13" s="28">
        <v>2903</v>
      </c>
      <c r="E13" s="29"/>
      <c r="F13" s="30">
        <v>0.05</v>
      </c>
      <c r="G13" s="27" t="s">
        <v>1249</v>
      </c>
      <c r="H13" s="34">
        <v>1996</v>
      </c>
      <c r="I13" s="35">
        <v>1</v>
      </c>
      <c r="J13" s="29"/>
      <c r="K13" s="32">
        <f t="shared" si="0"/>
        <v>0.05</v>
      </c>
      <c r="L13" s="33">
        <f t="shared" si="1"/>
        <v>0.05</v>
      </c>
      <c r="M13" s="32">
        <v>0.25</v>
      </c>
    </row>
    <row r="14" spans="1:14" x14ac:dyDescent="0.25">
      <c r="A14" s="26">
        <f t="shared" si="2"/>
        <v>5</v>
      </c>
      <c r="B14" s="29"/>
      <c r="C14" s="27"/>
      <c r="D14" s="28">
        <f t="shared" ref="D14:D29" si="3">D13+1</f>
        <v>2904</v>
      </c>
      <c r="E14" s="29"/>
      <c r="F14" s="30">
        <v>0.05</v>
      </c>
      <c r="G14" s="27" t="s">
        <v>1249</v>
      </c>
      <c r="H14" s="34">
        <v>1996</v>
      </c>
      <c r="I14" s="35">
        <v>1</v>
      </c>
      <c r="J14" s="29"/>
      <c r="K14" s="32">
        <f t="shared" si="0"/>
        <v>0.05</v>
      </c>
      <c r="L14" s="33">
        <f t="shared" si="1"/>
        <v>0.05</v>
      </c>
      <c r="M14" s="32">
        <v>0.25</v>
      </c>
    </row>
    <row r="15" spans="1:14" x14ac:dyDescent="0.25">
      <c r="A15" s="26">
        <f t="shared" si="2"/>
        <v>6</v>
      </c>
      <c r="B15" s="29"/>
      <c r="C15" s="27"/>
      <c r="D15" s="36" t="s">
        <v>1250</v>
      </c>
      <c r="E15" s="29"/>
      <c r="F15" s="30">
        <v>0.05</v>
      </c>
      <c r="G15" s="27" t="s">
        <v>1249</v>
      </c>
      <c r="H15" s="34">
        <v>1996</v>
      </c>
      <c r="I15" s="35">
        <v>1</v>
      </c>
      <c r="J15" s="29" t="s">
        <v>1248</v>
      </c>
      <c r="K15" s="32">
        <f t="shared" si="0"/>
        <v>0.05</v>
      </c>
      <c r="L15" s="33">
        <f t="shared" si="1"/>
        <v>0.05</v>
      </c>
      <c r="M15" s="32">
        <v>0.4</v>
      </c>
    </row>
    <row r="16" spans="1:14" x14ac:dyDescent="0.25">
      <c r="A16" s="26">
        <f t="shared" si="2"/>
        <v>7</v>
      </c>
      <c r="B16" s="29"/>
      <c r="C16" s="27"/>
      <c r="D16" s="36" t="s">
        <v>1251</v>
      </c>
      <c r="E16" s="29"/>
      <c r="F16" s="30">
        <v>0.05</v>
      </c>
      <c r="G16" s="27" t="s">
        <v>1249</v>
      </c>
      <c r="H16" s="34">
        <v>1996</v>
      </c>
      <c r="I16" s="35">
        <v>1</v>
      </c>
      <c r="J16" s="29" t="s">
        <v>1248</v>
      </c>
      <c r="K16" s="32">
        <f>IF(F16*I16&gt;0,F16*I16," ")</f>
        <v>0.05</v>
      </c>
      <c r="L16" s="33">
        <f t="shared" si="1"/>
        <v>0.05</v>
      </c>
      <c r="M16" s="32">
        <v>0.25</v>
      </c>
    </row>
    <row r="17" spans="1:13" x14ac:dyDescent="0.25">
      <c r="A17" s="26">
        <f t="shared" si="2"/>
        <v>8</v>
      </c>
      <c r="B17" s="29"/>
      <c r="C17" s="27"/>
      <c r="D17" s="28">
        <v>2905</v>
      </c>
      <c r="E17" s="29"/>
      <c r="F17" s="30">
        <v>0.1</v>
      </c>
      <c r="G17" s="27" t="s">
        <v>1252</v>
      </c>
      <c r="H17" s="34">
        <v>1995</v>
      </c>
      <c r="I17" s="35">
        <v>1</v>
      </c>
      <c r="J17" s="29"/>
      <c r="K17" s="32">
        <f t="shared" si="0"/>
        <v>0.1</v>
      </c>
      <c r="L17" s="33">
        <f t="shared" si="1"/>
        <v>0.1</v>
      </c>
      <c r="M17" s="32">
        <v>0.25</v>
      </c>
    </row>
    <row r="18" spans="1:13" x14ac:dyDescent="0.25">
      <c r="A18" s="26">
        <f t="shared" si="2"/>
        <v>9</v>
      </c>
      <c r="B18" s="29"/>
      <c r="C18" s="27"/>
      <c r="D18" s="28">
        <f t="shared" si="3"/>
        <v>2906</v>
      </c>
      <c r="E18" s="29"/>
      <c r="F18" s="30">
        <v>0.1</v>
      </c>
      <c r="G18" s="27" t="s">
        <v>1252</v>
      </c>
      <c r="H18" s="34">
        <v>1996</v>
      </c>
      <c r="I18" s="35">
        <v>1</v>
      </c>
      <c r="J18" s="29" t="s">
        <v>1248</v>
      </c>
      <c r="K18" s="32">
        <f t="shared" si="0"/>
        <v>0.1</v>
      </c>
      <c r="L18" s="33">
        <f t="shared" si="1"/>
        <v>0.1</v>
      </c>
      <c r="M18" s="32">
        <v>0.5</v>
      </c>
    </row>
    <row r="19" spans="1:13" x14ac:dyDescent="0.25">
      <c r="A19" s="26">
        <f t="shared" si="2"/>
        <v>10</v>
      </c>
      <c r="B19" s="29"/>
      <c r="C19" s="27"/>
      <c r="D19" s="28">
        <f t="shared" si="3"/>
        <v>2907</v>
      </c>
      <c r="E19" s="29"/>
      <c r="F19" s="30">
        <v>0.1</v>
      </c>
      <c r="G19" s="27" t="s">
        <v>1253</v>
      </c>
      <c r="H19" s="34">
        <v>1996</v>
      </c>
      <c r="I19" s="35">
        <v>1</v>
      </c>
      <c r="J19" s="29" t="s">
        <v>1248</v>
      </c>
      <c r="K19" s="32">
        <f t="shared" si="0"/>
        <v>0.1</v>
      </c>
      <c r="L19" s="33">
        <f t="shared" si="1"/>
        <v>0.1</v>
      </c>
      <c r="M19" s="32">
        <v>0.75</v>
      </c>
    </row>
    <row r="20" spans="1:13" x14ac:dyDescent="0.25">
      <c r="A20" s="26">
        <f t="shared" si="2"/>
        <v>11</v>
      </c>
      <c r="B20" s="29"/>
      <c r="C20" s="27"/>
      <c r="D20" s="28">
        <f t="shared" si="3"/>
        <v>2908</v>
      </c>
      <c r="E20" s="29"/>
      <c r="F20" s="30">
        <v>0.15</v>
      </c>
      <c r="G20" s="80" t="s">
        <v>1254</v>
      </c>
      <c r="H20" s="34">
        <v>1995</v>
      </c>
      <c r="I20" s="35">
        <v>1</v>
      </c>
      <c r="J20" s="29"/>
      <c r="K20" s="32">
        <f t="shared" si="0"/>
        <v>0.15</v>
      </c>
      <c r="L20" s="33">
        <f t="shared" si="1"/>
        <v>0.15</v>
      </c>
      <c r="M20" s="32">
        <v>0.3</v>
      </c>
    </row>
    <row r="21" spans="1:13" x14ac:dyDescent="0.25">
      <c r="A21" s="26">
        <f t="shared" si="2"/>
        <v>12</v>
      </c>
      <c r="B21" s="29"/>
      <c r="C21" s="27"/>
      <c r="D21" s="28">
        <f t="shared" si="3"/>
        <v>2909</v>
      </c>
      <c r="E21" s="29"/>
      <c r="F21" s="30">
        <v>0.15</v>
      </c>
      <c r="G21" s="80" t="s">
        <v>1254</v>
      </c>
      <c r="H21" s="34">
        <v>1995</v>
      </c>
      <c r="I21" s="35">
        <v>1</v>
      </c>
      <c r="J21" s="29"/>
      <c r="K21" s="32">
        <f t="shared" si="0"/>
        <v>0.15</v>
      </c>
      <c r="L21" s="33">
        <f t="shared" si="1"/>
        <v>0.15</v>
      </c>
      <c r="M21" s="32">
        <v>0.3</v>
      </c>
    </row>
    <row r="22" spans="1:13" x14ac:dyDescent="0.25">
      <c r="A22" s="26">
        <f t="shared" si="2"/>
        <v>13</v>
      </c>
      <c r="B22" s="29"/>
      <c r="C22" s="27"/>
      <c r="D22" s="28">
        <f t="shared" si="3"/>
        <v>2910</v>
      </c>
      <c r="E22" s="29"/>
      <c r="F22" s="30">
        <v>0.15</v>
      </c>
      <c r="G22" s="80" t="s">
        <v>1254</v>
      </c>
      <c r="H22" s="34">
        <v>1996</v>
      </c>
      <c r="I22" s="35">
        <v>1</v>
      </c>
      <c r="J22" s="29" t="s">
        <v>1248</v>
      </c>
      <c r="K22" s="32">
        <f t="shared" si="0"/>
        <v>0.15</v>
      </c>
      <c r="L22" s="33">
        <f t="shared" si="1"/>
        <v>0.15</v>
      </c>
      <c r="M22" s="32">
        <v>0.3</v>
      </c>
    </row>
    <row r="23" spans="1:13" x14ac:dyDescent="0.25">
      <c r="A23" s="26">
        <f t="shared" si="2"/>
        <v>14</v>
      </c>
      <c r="B23" s="29"/>
      <c r="C23" s="27"/>
      <c r="D23" s="28">
        <f t="shared" si="3"/>
        <v>2911</v>
      </c>
      <c r="E23" s="29"/>
      <c r="F23" s="30">
        <v>0.25</v>
      </c>
      <c r="G23" s="27" t="s">
        <v>1255</v>
      </c>
      <c r="H23" s="34">
        <v>1995</v>
      </c>
      <c r="I23" s="35">
        <v>1</v>
      </c>
      <c r="J23" s="29"/>
      <c r="K23" s="32">
        <f t="shared" si="0"/>
        <v>0.25</v>
      </c>
      <c r="L23" s="33">
        <f t="shared" si="1"/>
        <v>0.25</v>
      </c>
      <c r="M23" s="32">
        <v>0.5</v>
      </c>
    </row>
    <row r="24" spans="1:13" x14ac:dyDescent="0.25">
      <c r="A24" s="26">
        <f t="shared" si="2"/>
        <v>15</v>
      </c>
      <c r="B24" s="29"/>
      <c r="C24" s="27"/>
      <c r="D24" s="28">
        <f t="shared" si="3"/>
        <v>2912</v>
      </c>
      <c r="E24" s="29"/>
      <c r="F24" s="30">
        <v>0.25</v>
      </c>
      <c r="G24" s="27" t="s">
        <v>1255</v>
      </c>
      <c r="H24" s="34">
        <v>1995</v>
      </c>
      <c r="I24" s="35">
        <v>1</v>
      </c>
      <c r="J24" s="29"/>
      <c r="K24" s="32">
        <f t="shared" si="0"/>
        <v>0.25</v>
      </c>
      <c r="L24" s="33">
        <f t="shared" si="1"/>
        <v>0.25</v>
      </c>
      <c r="M24" s="32">
        <v>0.75</v>
      </c>
    </row>
    <row r="25" spans="1:13" x14ac:dyDescent="0.25">
      <c r="A25" s="26">
        <f t="shared" si="2"/>
        <v>16</v>
      </c>
      <c r="B25" s="29"/>
      <c r="C25" s="27"/>
      <c r="D25" s="36" t="s">
        <v>1256</v>
      </c>
      <c r="E25" s="29"/>
      <c r="F25" s="30">
        <v>0.25</v>
      </c>
      <c r="G25" s="27" t="s">
        <v>1255</v>
      </c>
      <c r="H25" s="34">
        <v>1996</v>
      </c>
      <c r="I25" s="35">
        <v>1</v>
      </c>
      <c r="J25" s="29" t="s">
        <v>1248</v>
      </c>
      <c r="K25" s="32">
        <f t="shared" si="0"/>
        <v>0.25</v>
      </c>
      <c r="L25" s="33">
        <f t="shared" si="1"/>
        <v>0.25</v>
      </c>
      <c r="M25" s="32">
        <v>0.5</v>
      </c>
    </row>
    <row r="26" spans="1:13" x14ac:dyDescent="0.25">
      <c r="A26" s="26">
        <f t="shared" si="2"/>
        <v>17</v>
      </c>
      <c r="B26" s="29"/>
      <c r="C26" s="27"/>
      <c r="D26" s="36" t="s">
        <v>1257</v>
      </c>
      <c r="E26" s="29"/>
      <c r="F26" s="30">
        <v>0.25</v>
      </c>
      <c r="G26" s="27" t="s">
        <v>1255</v>
      </c>
      <c r="H26" s="34">
        <v>1997</v>
      </c>
      <c r="I26" s="35">
        <v>1</v>
      </c>
      <c r="J26" s="29" t="s">
        <v>1248</v>
      </c>
      <c r="K26" s="32">
        <f t="shared" si="0"/>
        <v>0.25</v>
      </c>
      <c r="L26" s="33">
        <f t="shared" si="1"/>
        <v>0.25</v>
      </c>
      <c r="M26" s="32">
        <v>0.75</v>
      </c>
    </row>
    <row r="27" spans="1:13" x14ac:dyDescent="0.25">
      <c r="A27" s="26">
        <f t="shared" si="2"/>
        <v>18</v>
      </c>
      <c r="B27" s="29"/>
      <c r="C27" s="27"/>
      <c r="D27" s="28">
        <v>2913</v>
      </c>
      <c r="E27" s="29"/>
      <c r="F27" s="30">
        <v>0.32</v>
      </c>
      <c r="G27" s="27" t="s">
        <v>1258</v>
      </c>
      <c r="H27" s="34">
        <v>1995</v>
      </c>
      <c r="I27" s="35">
        <v>1</v>
      </c>
      <c r="J27" s="29"/>
      <c r="K27" s="32">
        <f t="shared" si="0"/>
        <v>0.32</v>
      </c>
      <c r="L27" s="33">
        <f t="shared" si="1"/>
        <v>0.32</v>
      </c>
      <c r="M27" s="32">
        <v>0.65</v>
      </c>
    </row>
    <row r="28" spans="1:13" x14ac:dyDescent="0.25">
      <c r="A28" s="26">
        <f t="shared" si="2"/>
        <v>19</v>
      </c>
      <c r="B28" s="29"/>
      <c r="C28" s="27"/>
      <c r="D28" s="28">
        <f t="shared" si="3"/>
        <v>2914</v>
      </c>
      <c r="E28" s="29"/>
      <c r="F28" s="30">
        <v>0.32</v>
      </c>
      <c r="G28" s="27" t="s">
        <v>1258</v>
      </c>
      <c r="H28" s="34">
        <v>1995</v>
      </c>
      <c r="I28" s="35">
        <v>1</v>
      </c>
      <c r="J28" s="29"/>
      <c r="K28" s="32">
        <f t="shared" si="0"/>
        <v>0.32</v>
      </c>
      <c r="L28" s="33">
        <f t="shared" si="1"/>
        <v>0.32</v>
      </c>
      <c r="M28" s="32">
        <v>0.8</v>
      </c>
    </row>
    <row r="29" spans="1:13" x14ac:dyDescent="0.25">
      <c r="A29" s="26">
        <f t="shared" si="2"/>
        <v>20</v>
      </c>
      <c r="B29" s="29"/>
      <c r="C29" s="27"/>
      <c r="D29" s="28">
        <f t="shared" si="3"/>
        <v>2915</v>
      </c>
      <c r="E29" s="29"/>
      <c r="F29" s="30">
        <v>0.32</v>
      </c>
      <c r="G29" s="27" t="s">
        <v>1258</v>
      </c>
      <c r="H29" s="34">
        <v>1995</v>
      </c>
      <c r="I29" s="35">
        <v>1</v>
      </c>
      <c r="J29" s="29" t="s">
        <v>1248</v>
      </c>
      <c r="K29" s="32">
        <f t="shared" si="0"/>
        <v>0.32</v>
      </c>
      <c r="L29" s="33">
        <f t="shared" si="1"/>
        <v>0.32</v>
      </c>
      <c r="M29" s="32">
        <v>1.25</v>
      </c>
    </row>
    <row r="30" spans="1:13" x14ac:dyDescent="0.25">
      <c r="A30" s="26">
        <f t="shared" si="2"/>
        <v>21</v>
      </c>
      <c r="B30" s="29"/>
      <c r="C30" s="27"/>
      <c r="D30" s="36" t="s">
        <v>1259</v>
      </c>
      <c r="E30" s="29"/>
      <c r="F30" s="30">
        <v>0.32</v>
      </c>
      <c r="G30" s="27" t="s">
        <v>1258</v>
      </c>
      <c r="H30" s="34">
        <v>1995</v>
      </c>
      <c r="I30" s="35">
        <v>1</v>
      </c>
      <c r="J30" s="29" t="s">
        <v>1248</v>
      </c>
      <c r="K30" s="32">
        <f t="shared" si="0"/>
        <v>0.32</v>
      </c>
      <c r="L30" s="33">
        <f t="shared" si="1"/>
        <v>0.32</v>
      </c>
      <c r="M30" s="32">
        <v>0.65</v>
      </c>
    </row>
    <row r="31" spans="1:13" x14ac:dyDescent="0.25">
      <c r="A31" s="26">
        <f t="shared" si="2"/>
        <v>22</v>
      </c>
      <c r="B31" s="29"/>
      <c r="C31" s="27"/>
      <c r="D31" s="36" t="s">
        <v>1260</v>
      </c>
      <c r="E31" s="29"/>
      <c r="F31" s="30">
        <v>0.32</v>
      </c>
      <c r="G31" s="27" t="s">
        <v>1258</v>
      </c>
      <c r="H31" s="34">
        <v>1996</v>
      </c>
      <c r="I31" s="35">
        <v>1</v>
      </c>
      <c r="J31" s="29" t="s">
        <v>1248</v>
      </c>
      <c r="K31" s="32">
        <f t="shared" si="0"/>
        <v>0.32</v>
      </c>
      <c r="L31" s="33">
        <f t="shared" si="1"/>
        <v>0.32</v>
      </c>
      <c r="M31" s="32">
        <v>1</v>
      </c>
    </row>
    <row r="32" spans="1:13" x14ac:dyDescent="0.25">
      <c r="A32" s="26">
        <f t="shared" si="2"/>
        <v>23</v>
      </c>
      <c r="B32" s="29"/>
      <c r="C32" s="27"/>
      <c r="D32" s="36" t="s">
        <v>1261</v>
      </c>
      <c r="E32" s="29"/>
      <c r="F32" s="30">
        <v>0.32</v>
      </c>
      <c r="G32" s="27" t="s">
        <v>1258</v>
      </c>
      <c r="H32" s="34">
        <v>1996</v>
      </c>
      <c r="I32" s="35">
        <v>1</v>
      </c>
      <c r="J32" s="29" t="s">
        <v>1248</v>
      </c>
      <c r="K32" s="32">
        <f t="shared" si="0"/>
        <v>0.32</v>
      </c>
      <c r="L32" s="33">
        <f t="shared" si="1"/>
        <v>0.32</v>
      </c>
      <c r="M32" s="32">
        <v>2.5</v>
      </c>
    </row>
    <row r="33" spans="1:13" x14ac:dyDescent="0.25">
      <c r="A33" s="26">
        <f t="shared" si="2"/>
        <v>24</v>
      </c>
      <c r="B33" s="29"/>
      <c r="C33" s="27"/>
      <c r="D33" s="36" t="s">
        <v>1262</v>
      </c>
      <c r="E33" s="29"/>
      <c r="F33" s="30">
        <v>0.32</v>
      </c>
      <c r="G33" s="27" t="s">
        <v>1258</v>
      </c>
      <c r="H33" s="34">
        <v>1997</v>
      </c>
      <c r="I33" s="35">
        <v>1</v>
      </c>
      <c r="J33" s="29" t="s">
        <v>1248</v>
      </c>
      <c r="K33" s="32">
        <f t="shared" si="0"/>
        <v>0.32</v>
      </c>
      <c r="L33" s="33">
        <f t="shared" si="1"/>
        <v>0.32</v>
      </c>
      <c r="M33" s="32">
        <v>2</v>
      </c>
    </row>
    <row r="34" spans="1:13" x14ac:dyDescent="0.25">
      <c r="A34" s="26">
        <f t="shared" si="2"/>
        <v>25</v>
      </c>
      <c r="B34" s="29"/>
      <c r="C34" s="27"/>
      <c r="D34" s="28">
        <v>2919</v>
      </c>
      <c r="E34" s="29"/>
      <c r="F34" s="30">
        <v>0.32</v>
      </c>
      <c r="G34" s="27" t="s">
        <v>1263</v>
      </c>
      <c r="H34" s="34">
        <v>1995</v>
      </c>
      <c r="I34" s="35">
        <v>1</v>
      </c>
      <c r="J34" s="29" t="s">
        <v>1248</v>
      </c>
      <c r="K34" s="32">
        <f t="shared" si="0"/>
        <v>0.32</v>
      </c>
      <c r="L34" s="33">
        <f t="shared" si="1"/>
        <v>0.32</v>
      </c>
      <c r="M34" s="32">
        <v>0.65</v>
      </c>
    </row>
    <row r="35" spans="1:13" x14ac:dyDescent="0.25">
      <c r="A35" s="26">
        <f t="shared" si="2"/>
        <v>26</v>
      </c>
      <c r="B35" s="29"/>
      <c r="C35" s="27"/>
      <c r="D35" s="36" t="s">
        <v>1629</v>
      </c>
      <c r="E35" s="29"/>
      <c r="F35" s="30">
        <v>0.32</v>
      </c>
      <c r="G35" s="27" t="s">
        <v>1245</v>
      </c>
      <c r="H35" s="34">
        <v>1996</v>
      </c>
      <c r="I35" s="35">
        <v>1</v>
      </c>
      <c r="J35" s="29" t="s">
        <v>1248</v>
      </c>
      <c r="K35" s="32">
        <f t="shared" si="0"/>
        <v>0.32</v>
      </c>
      <c r="L35" s="33">
        <f t="shared" si="1"/>
        <v>0.32</v>
      </c>
      <c r="M35" s="32">
        <v>0.8</v>
      </c>
    </row>
    <row r="36" spans="1:13" x14ac:dyDescent="0.25">
      <c r="A36" s="26">
        <f t="shared" si="2"/>
        <v>27</v>
      </c>
      <c r="B36" s="29"/>
      <c r="C36" s="27"/>
      <c r="D36" s="28">
        <v>2933</v>
      </c>
      <c r="E36" s="29"/>
      <c r="F36" s="30">
        <v>0.32</v>
      </c>
      <c r="G36" s="27" t="s">
        <v>873</v>
      </c>
      <c r="H36" s="34">
        <v>1995</v>
      </c>
      <c r="I36" s="35">
        <v>1</v>
      </c>
      <c r="J36" s="29"/>
      <c r="K36" s="32">
        <f t="shared" si="0"/>
        <v>0.32</v>
      </c>
      <c r="L36" s="33">
        <f t="shared" si="1"/>
        <v>0.32</v>
      </c>
      <c r="M36" s="32">
        <v>0.65</v>
      </c>
    </row>
    <row r="37" spans="1:13" x14ac:dyDescent="0.25">
      <c r="A37" s="26">
        <f t="shared" si="2"/>
        <v>28</v>
      </c>
      <c r="B37" s="29"/>
      <c r="C37" s="27"/>
      <c r="D37" s="28">
        <f>D36+1</f>
        <v>2934</v>
      </c>
      <c r="E37" s="29"/>
      <c r="F37" s="30">
        <v>0.32</v>
      </c>
      <c r="G37" s="27" t="s">
        <v>873</v>
      </c>
      <c r="H37" s="34">
        <v>1996</v>
      </c>
      <c r="I37" s="35">
        <v>1</v>
      </c>
      <c r="J37" s="29"/>
      <c r="K37" s="32">
        <f t="shared" si="0"/>
        <v>0.32</v>
      </c>
      <c r="L37" s="33">
        <f t="shared" si="1"/>
        <v>0.32</v>
      </c>
      <c r="M37" s="32">
        <v>0.65</v>
      </c>
    </row>
    <row r="38" spans="1:13" x14ac:dyDescent="0.25">
      <c r="A38" s="26">
        <f t="shared" si="2"/>
        <v>29</v>
      </c>
      <c r="B38" s="29"/>
      <c r="C38" s="27"/>
      <c r="D38" s="28">
        <v>2935</v>
      </c>
      <c r="E38" s="29"/>
      <c r="F38" s="30">
        <v>0.32</v>
      </c>
      <c r="G38" s="27" t="s">
        <v>873</v>
      </c>
      <c r="H38" s="34">
        <v>1998</v>
      </c>
      <c r="I38" s="35">
        <v>1</v>
      </c>
      <c r="J38" s="29"/>
      <c r="K38" s="32">
        <f t="shared" si="0"/>
        <v>0.32</v>
      </c>
      <c r="L38" s="33">
        <f t="shared" si="1"/>
        <v>0.32</v>
      </c>
      <c r="M38" s="32">
        <v>0.65</v>
      </c>
    </row>
    <row r="39" spans="1:13" x14ac:dyDescent="0.25">
      <c r="A39" s="26">
        <f t="shared" si="2"/>
        <v>30</v>
      </c>
      <c r="B39" s="29"/>
      <c r="C39" s="27"/>
      <c r="D39" s="28">
        <v>2936</v>
      </c>
      <c r="E39" s="29"/>
      <c r="F39" s="30">
        <v>0.32</v>
      </c>
      <c r="G39" s="27" t="s">
        <v>873</v>
      </c>
      <c r="H39" s="34">
        <v>1998</v>
      </c>
      <c r="I39" s="35">
        <v>1</v>
      </c>
      <c r="J39" s="29"/>
      <c r="K39" s="32">
        <f t="shared" si="0"/>
        <v>0.32</v>
      </c>
      <c r="L39" s="33">
        <f t="shared" si="1"/>
        <v>0.32</v>
      </c>
      <c r="M39" s="32">
        <v>0.65</v>
      </c>
    </row>
    <row r="40" spans="1:13" x14ac:dyDescent="0.25">
      <c r="A40" s="26">
        <f t="shared" si="2"/>
        <v>31</v>
      </c>
      <c r="B40" s="29"/>
      <c r="C40" s="27"/>
      <c r="D40" s="28">
        <v>2938</v>
      </c>
      <c r="E40" s="29"/>
      <c r="F40" s="30">
        <v>0.46</v>
      </c>
      <c r="G40" s="27" t="s">
        <v>873</v>
      </c>
      <c r="H40" s="34">
        <v>1995</v>
      </c>
      <c r="I40" s="35">
        <v>1</v>
      </c>
      <c r="J40" s="29"/>
      <c r="K40" s="32">
        <f t="shared" si="0"/>
        <v>0.46</v>
      </c>
      <c r="L40" s="33">
        <f t="shared" si="1"/>
        <v>0.46</v>
      </c>
      <c r="M40" s="32">
        <v>0.9</v>
      </c>
    </row>
    <row r="41" spans="1:13" x14ac:dyDescent="0.25">
      <c r="A41" s="26">
        <f t="shared" si="2"/>
        <v>32</v>
      </c>
      <c r="B41" s="29"/>
      <c r="C41" s="27"/>
      <c r="D41" s="28">
        <v>2940</v>
      </c>
      <c r="E41" s="29"/>
      <c r="F41" s="30">
        <v>0.55000000000000004</v>
      </c>
      <c r="G41" s="27" t="s">
        <v>873</v>
      </c>
      <c r="H41" s="34">
        <v>1995</v>
      </c>
      <c r="I41" s="35">
        <v>1</v>
      </c>
      <c r="J41" s="29"/>
      <c r="K41" s="32">
        <f t="shared" si="0"/>
        <v>0.55000000000000004</v>
      </c>
      <c r="L41" s="33">
        <f t="shared" si="1"/>
        <v>0.55000000000000004</v>
      </c>
      <c r="M41" s="32">
        <v>1.1000000000000001</v>
      </c>
    </row>
    <row r="42" spans="1:13" x14ac:dyDescent="0.25">
      <c r="A42" s="26">
        <f t="shared" si="2"/>
        <v>33</v>
      </c>
      <c r="B42" s="29"/>
      <c r="C42" s="27"/>
      <c r="D42" s="28">
        <v>2941</v>
      </c>
      <c r="E42" s="29"/>
      <c r="F42" s="30">
        <v>0.55000000000000004</v>
      </c>
      <c r="G42" s="27" t="s">
        <v>873</v>
      </c>
      <c r="H42" s="34">
        <v>1999</v>
      </c>
      <c r="I42" s="35">
        <v>1</v>
      </c>
      <c r="J42" s="29" t="s">
        <v>1248</v>
      </c>
      <c r="K42" s="32">
        <f t="shared" si="0"/>
        <v>0.55000000000000004</v>
      </c>
      <c r="L42" s="33">
        <f t="shared" si="1"/>
        <v>0.55000000000000004</v>
      </c>
      <c r="M42" s="32">
        <v>1.1000000000000001</v>
      </c>
    </row>
    <row r="43" spans="1:13" x14ac:dyDescent="0.25">
      <c r="A43" s="26">
        <f t="shared" si="2"/>
        <v>34</v>
      </c>
      <c r="B43" s="29"/>
      <c r="C43" s="27"/>
      <c r="D43" s="28">
        <v>2942</v>
      </c>
      <c r="E43" s="29"/>
      <c r="F43" s="30">
        <v>0.77</v>
      </c>
      <c r="G43" s="27" t="s">
        <v>873</v>
      </c>
      <c r="H43" s="34">
        <v>1999</v>
      </c>
      <c r="I43" s="35">
        <v>1</v>
      </c>
      <c r="J43" s="29"/>
      <c r="K43" s="32">
        <f t="shared" si="0"/>
        <v>0.77</v>
      </c>
      <c r="L43" s="33">
        <f t="shared" si="1"/>
        <v>0.77</v>
      </c>
      <c r="M43" s="32">
        <v>1.5</v>
      </c>
    </row>
    <row r="44" spans="1:13" x14ac:dyDescent="0.25">
      <c r="A44" s="26">
        <f t="shared" si="2"/>
        <v>35</v>
      </c>
      <c r="B44" s="29"/>
      <c r="C44" s="27"/>
      <c r="D44" s="28">
        <v>2943</v>
      </c>
      <c r="E44" s="29"/>
      <c r="F44" s="30">
        <v>0.78</v>
      </c>
      <c r="G44" s="27" t="s">
        <v>873</v>
      </c>
      <c r="H44" s="34">
        <v>1995</v>
      </c>
      <c r="I44" s="35">
        <v>1</v>
      </c>
      <c r="J44" s="29"/>
      <c r="K44" s="32">
        <f t="shared" si="0"/>
        <v>0.78</v>
      </c>
      <c r="L44" s="33">
        <f t="shared" si="1"/>
        <v>0.78</v>
      </c>
      <c r="M44" s="32">
        <v>1.6</v>
      </c>
    </row>
    <row r="45" spans="1:13" x14ac:dyDescent="0.25">
      <c r="A45" s="26">
        <f t="shared" si="2"/>
        <v>36</v>
      </c>
      <c r="B45" s="29"/>
      <c r="C45" s="27"/>
      <c r="D45" s="28">
        <v>2948</v>
      </c>
      <c r="E45" s="29"/>
      <c r="F45" s="30">
        <v>0.32</v>
      </c>
      <c r="G45" s="27" t="s">
        <v>714</v>
      </c>
      <c r="H45" s="34">
        <v>1995</v>
      </c>
      <c r="I45" s="35">
        <v>1</v>
      </c>
      <c r="J45" s="29"/>
      <c r="K45" s="32">
        <f t="shared" si="0"/>
        <v>0.32</v>
      </c>
      <c r="L45" s="33">
        <f t="shared" si="1"/>
        <v>0.32</v>
      </c>
      <c r="M45" s="32">
        <v>0.65</v>
      </c>
    </row>
    <row r="46" spans="1:13" x14ac:dyDescent="0.25">
      <c r="A46" s="26">
        <f t="shared" si="2"/>
        <v>37</v>
      </c>
      <c r="B46" s="29"/>
      <c r="C46" s="27"/>
      <c r="D46" s="28">
        <f>D45+1</f>
        <v>2949</v>
      </c>
      <c r="E46" s="29"/>
      <c r="F46" s="30">
        <v>0.32</v>
      </c>
      <c r="G46" s="27" t="s">
        <v>714</v>
      </c>
      <c r="H46" s="34">
        <v>1995</v>
      </c>
      <c r="I46" s="35">
        <v>1</v>
      </c>
      <c r="J46" s="29" t="s">
        <v>1248</v>
      </c>
      <c r="K46" s="32">
        <f t="shared" si="0"/>
        <v>0.32</v>
      </c>
      <c r="L46" s="33">
        <f t="shared" si="1"/>
        <v>0.32</v>
      </c>
      <c r="M46" s="32">
        <v>0.65</v>
      </c>
    </row>
    <row r="47" spans="1:13" x14ac:dyDescent="0.25">
      <c r="A47" s="26">
        <f t="shared" si="2"/>
        <v>38</v>
      </c>
      <c r="B47" s="29"/>
      <c r="C47" s="27"/>
      <c r="D47" s="28">
        <f>D46+1</f>
        <v>2950</v>
      </c>
      <c r="E47" s="29"/>
      <c r="F47" s="30">
        <v>0.32</v>
      </c>
      <c r="G47" s="27" t="s">
        <v>270</v>
      </c>
      <c r="H47" s="34">
        <v>1995</v>
      </c>
      <c r="I47" s="35">
        <v>1</v>
      </c>
      <c r="J47" s="29"/>
      <c r="K47" s="32">
        <f t="shared" si="0"/>
        <v>0.32</v>
      </c>
      <c r="L47" s="33">
        <f t="shared" si="1"/>
        <v>0.32</v>
      </c>
      <c r="M47" s="32">
        <v>0.65</v>
      </c>
    </row>
    <row r="48" spans="1:13" x14ac:dyDescent="0.25">
      <c r="A48" s="26">
        <f t="shared" si="2"/>
        <v>39</v>
      </c>
      <c r="B48" s="29"/>
      <c r="C48" s="27"/>
      <c r="D48" s="83" t="s">
        <v>1264</v>
      </c>
      <c r="E48" s="29" t="s">
        <v>69</v>
      </c>
      <c r="F48" s="30">
        <v>0.32</v>
      </c>
      <c r="G48" s="30" t="s">
        <v>1265</v>
      </c>
      <c r="H48" s="34">
        <v>1995</v>
      </c>
      <c r="I48" s="35">
        <v>4</v>
      </c>
      <c r="J48" s="29"/>
      <c r="K48" s="32">
        <f t="shared" si="0"/>
        <v>1.28</v>
      </c>
      <c r="L48" s="33">
        <f t="shared" si="1"/>
        <v>1.28</v>
      </c>
      <c r="M48" s="32">
        <v>2.6</v>
      </c>
    </row>
    <row r="49" spans="1:13" x14ac:dyDescent="0.25">
      <c r="A49" s="26">
        <f t="shared" si="2"/>
        <v>40</v>
      </c>
      <c r="B49" s="29"/>
      <c r="C49" s="27"/>
      <c r="D49" s="28">
        <v>2955</v>
      </c>
      <c r="E49" s="29"/>
      <c r="F49" s="30">
        <v>0.32</v>
      </c>
      <c r="G49" s="27" t="s">
        <v>1266</v>
      </c>
      <c r="H49" s="34">
        <v>1995</v>
      </c>
      <c r="I49" s="35">
        <v>1</v>
      </c>
      <c r="J49" s="29"/>
      <c r="K49" s="32">
        <f t="shared" si="0"/>
        <v>0.32</v>
      </c>
      <c r="L49" s="33">
        <f t="shared" si="1"/>
        <v>0.32</v>
      </c>
      <c r="M49" s="32">
        <v>0.65</v>
      </c>
    </row>
    <row r="50" spans="1:13" x14ac:dyDescent="0.25">
      <c r="A50" s="26">
        <f t="shared" si="2"/>
        <v>41</v>
      </c>
      <c r="B50" s="29"/>
      <c r="C50" s="27"/>
      <c r="D50" s="28">
        <f t="shared" ref="D50:D58" si="4">D49+1</f>
        <v>2956</v>
      </c>
      <c r="E50" s="29"/>
      <c r="F50" s="30">
        <v>0.32</v>
      </c>
      <c r="G50" s="27" t="s">
        <v>1267</v>
      </c>
      <c r="H50" s="34">
        <v>1995</v>
      </c>
      <c r="I50" s="35">
        <v>1</v>
      </c>
      <c r="J50" s="29"/>
      <c r="K50" s="32">
        <f t="shared" si="0"/>
        <v>0.32</v>
      </c>
      <c r="L50" s="33">
        <f t="shared" si="1"/>
        <v>0.32</v>
      </c>
      <c r="M50" s="32">
        <v>0.85</v>
      </c>
    </row>
    <row r="51" spans="1:13" x14ac:dyDescent="0.25">
      <c r="A51" s="26">
        <f t="shared" si="2"/>
        <v>42</v>
      </c>
      <c r="B51" s="29"/>
      <c r="C51" s="27"/>
      <c r="D51" s="28">
        <f t="shared" si="4"/>
        <v>2957</v>
      </c>
      <c r="E51" s="29"/>
      <c r="F51" s="30">
        <v>0.32</v>
      </c>
      <c r="G51" s="27" t="s">
        <v>714</v>
      </c>
      <c r="H51" s="34">
        <v>1995</v>
      </c>
      <c r="I51" s="35">
        <v>1</v>
      </c>
      <c r="J51" s="29"/>
      <c r="K51" s="32">
        <f t="shared" si="0"/>
        <v>0.32</v>
      </c>
      <c r="L51" s="33">
        <f t="shared" si="1"/>
        <v>0.32</v>
      </c>
      <c r="M51" s="32">
        <v>0.65</v>
      </c>
    </row>
    <row r="52" spans="1:13" x14ac:dyDescent="0.25">
      <c r="A52" s="26">
        <f t="shared" si="2"/>
        <v>43</v>
      </c>
      <c r="B52" s="29"/>
      <c r="C52" s="27"/>
      <c r="D52" s="28">
        <f t="shared" si="4"/>
        <v>2958</v>
      </c>
      <c r="E52" s="29"/>
      <c r="F52" s="30">
        <v>0.55000000000000004</v>
      </c>
      <c r="G52" s="27" t="s">
        <v>714</v>
      </c>
      <c r="H52" s="34">
        <v>1995</v>
      </c>
      <c r="I52" s="35">
        <v>1</v>
      </c>
      <c r="J52" s="29"/>
      <c r="K52" s="32">
        <f t="shared" si="0"/>
        <v>0.55000000000000004</v>
      </c>
      <c r="L52" s="33">
        <f t="shared" si="1"/>
        <v>0.55000000000000004</v>
      </c>
      <c r="M52" s="32">
        <v>1.1000000000000001</v>
      </c>
    </row>
    <row r="53" spans="1:13" x14ac:dyDescent="0.25">
      <c r="A53" s="26">
        <f t="shared" si="2"/>
        <v>44</v>
      </c>
      <c r="B53" s="29"/>
      <c r="C53" s="27"/>
      <c r="D53" s="28">
        <f t="shared" si="4"/>
        <v>2959</v>
      </c>
      <c r="E53" s="29"/>
      <c r="F53" s="30">
        <v>0.32</v>
      </c>
      <c r="G53" s="27" t="s">
        <v>714</v>
      </c>
      <c r="H53" s="34">
        <v>1995</v>
      </c>
      <c r="I53" s="35">
        <v>1</v>
      </c>
      <c r="J53" s="29"/>
      <c r="K53" s="32">
        <f t="shared" si="0"/>
        <v>0.32</v>
      </c>
      <c r="L53" s="33">
        <f t="shared" si="1"/>
        <v>0.32</v>
      </c>
      <c r="M53" s="32">
        <v>0.65</v>
      </c>
    </row>
    <row r="54" spans="1:13" x14ac:dyDescent="0.25">
      <c r="A54" s="26">
        <f t="shared" si="2"/>
        <v>45</v>
      </c>
      <c r="B54" s="29"/>
      <c r="C54" s="27"/>
      <c r="D54" s="28">
        <f t="shared" si="4"/>
        <v>2960</v>
      </c>
      <c r="E54" s="29"/>
      <c r="F54" s="30">
        <v>0.55000000000000004</v>
      </c>
      <c r="G54" s="27" t="s">
        <v>714</v>
      </c>
      <c r="H54" s="34">
        <v>1995</v>
      </c>
      <c r="I54" s="35">
        <v>1</v>
      </c>
      <c r="J54" s="29" t="s">
        <v>1248</v>
      </c>
      <c r="K54" s="32">
        <f t="shared" si="0"/>
        <v>0.55000000000000004</v>
      </c>
      <c r="L54" s="33">
        <f t="shared" si="1"/>
        <v>0.55000000000000004</v>
      </c>
      <c r="M54" s="32">
        <v>1.1000000000000001</v>
      </c>
    </row>
    <row r="55" spans="1:13" x14ac:dyDescent="0.25">
      <c r="A55" s="26">
        <f t="shared" si="2"/>
        <v>46</v>
      </c>
      <c r="B55" s="29"/>
      <c r="C55" s="27"/>
      <c r="D55" s="83" t="s">
        <v>1268</v>
      </c>
      <c r="E55" s="29" t="s">
        <v>69</v>
      </c>
      <c r="F55" s="30">
        <v>0.32</v>
      </c>
      <c r="G55" s="27" t="s">
        <v>1269</v>
      </c>
      <c r="H55" s="34">
        <v>1995</v>
      </c>
      <c r="I55" s="35">
        <v>5</v>
      </c>
      <c r="J55" s="29" t="s">
        <v>1270</v>
      </c>
      <c r="K55" s="32">
        <f t="shared" si="0"/>
        <v>1.6</v>
      </c>
      <c r="L55" s="33">
        <f t="shared" si="1"/>
        <v>1.6</v>
      </c>
      <c r="M55" s="32">
        <v>3.25</v>
      </c>
    </row>
    <row r="56" spans="1:13" x14ac:dyDescent="0.25">
      <c r="A56" s="26">
        <f t="shared" si="2"/>
        <v>47</v>
      </c>
      <c r="B56" s="29"/>
      <c r="C56" s="27"/>
      <c r="D56" s="28">
        <v>2966</v>
      </c>
      <c r="E56" s="29"/>
      <c r="F56" s="30">
        <v>0.32</v>
      </c>
      <c r="G56" s="30" t="s">
        <v>1271</v>
      </c>
      <c r="H56" s="34">
        <v>1995</v>
      </c>
      <c r="I56" s="35">
        <v>1</v>
      </c>
      <c r="J56" s="29"/>
      <c r="K56" s="32">
        <f t="shared" si="0"/>
        <v>0.32</v>
      </c>
      <c r="L56" s="33">
        <f t="shared" si="1"/>
        <v>0.32</v>
      </c>
      <c r="M56" s="32">
        <v>0.65</v>
      </c>
    </row>
    <row r="57" spans="1:13" x14ac:dyDescent="0.25">
      <c r="A57" s="26">
        <f t="shared" si="2"/>
        <v>48</v>
      </c>
      <c r="B57" s="29"/>
      <c r="C57" s="27"/>
      <c r="D57" s="28">
        <f t="shared" si="4"/>
        <v>2967</v>
      </c>
      <c r="E57" s="29"/>
      <c r="F57" s="30">
        <v>0.32</v>
      </c>
      <c r="G57" s="27" t="s">
        <v>1272</v>
      </c>
      <c r="H57" s="34">
        <v>1995</v>
      </c>
      <c r="I57" s="35">
        <v>1</v>
      </c>
      <c r="J57" s="29" t="s">
        <v>1273</v>
      </c>
      <c r="K57" s="32">
        <f t="shared" si="0"/>
        <v>0.32</v>
      </c>
      <c r="L57" s="33">
        <f t="shared" si="1"/>
        <v>0.32</v>
      </c>
      <c r="M57" s="32">
        <v>0.8</v>
      </c>
    </row>
    <row r="58" spans="1:13" x14ac:dyDescent="0.25">
      <c r="A58" s="26">
        <f t="shared" si="2"/>
        <v>49</v>
      </c>
      <c r="B58" s="29"/>
      <c r="C58" s="27"/>
      <c r="D58" s="28">
        <f t="shared" si="4"/>
        <v>2968</v>
      </c>
      <c r="E58" s="29"/>
      <c r="F58" s="30">
        <v>0.32</v>
      </c>
      <c r="G58" s="27" t="s">
        <v>276</v>
      </c>
      <c r="H58" s="34">
        <v>1995</v>
      </c>
      <c r="I58" s="35">
        <v>1</v>
      </c>
      <c r="J58" s="29"/>
      <c r="K58" s="32">
        <f t="shared" si="0"/>
        <v>0.32</v>
      </c>
      <c r="L58" s="33">
        <f t="shared" si="1"/>
        <v>0.32</v>
      </c>
      <c r="M58" s="32">
        <v>0.75</v>
      </c>
    </row>
    <row r="59" spans="1:13" x14ac:dyDescent="0.25">
      <c r="A59" s="26">
        <f t="shared" si="2"/>
        <v>50</v>
      </c>
      <c r="B59" s="29"/>
      <c r="C59" s="27"/>
      <c r="D59" s="28">
        <v>2974</v>
      </c>
      <c r="E59" s="29"/>
      <c r="F59" s="30">
        <v>0.32</v>
      </c>
      <c r="G59" s="27" t="s">
        <v>1274</v>
      </c>
      <c r="H59" s="34">
        <v>1995</v>
      </c>
      <c r="I59" s="35">
        <v>1</v>
      </c>
      <c r="J59" s="29"/>
      <c r="K59" s="32">
        <f t="shared" si="0"/>
        <v>0.32</v>
      </c>
      <c r="L59" s="33">
        <f t="shared" si="1"/>
        <v>0.32</v>
      </c>
      <c r="M59" s="32">
        <v>0.65</v>
      </c>
    </row>
    <row r="60" spans="1:13" x14ac:dyDescent="0.25">
      <c r="A60" s="26">
        <f t="shared" si="2"/>
        <v>51</v>
      </c>
      <c r="B60" s="29"/>
      <c r="C60" s="27"/>
      <c r="D60" s="83" t="s">
        <v>1275</v>
      </c>
      <c r="E60" s="29" t="s">
        <v>69</v>
      </c>
      <c r="F60" s="30">
        <v>0.32</v>
      </c>
      <c r="G60" s="27" t="s">
        <v>1276</v>
      </c>
      <c r="H60" s="34">
        <v>1995</v>
      </c>
      <c r="I60" s="35">
        <v>4</v>
      </c>
      <c r="J60" s="29"/>
      <c r="K60" s="32">
        <f t="shared" si="0"/>
        <v>1.28</v>
      </c>
      <c r="L60" s="33">
        <f t="shared" si="1"/>
        <v>1.28</v>
      </c>
      <c r="M60" s="32">
        <v>2.6</v>
      </c>
    </row>
    <row r="61" spans="1:13" x14ac:dyDescent="0.25">
      <c r="A61" s="26">
        <f t="shared" si="2"/>
        <v>52</v>
      </c>
      <c r="B61" s="29"/>
      <c r="C61" s="27"/>
      <c r="D61" s="28">
        <v>2980</v>
      </c>
      <c r="E61" s="29"/>
      <c r="F61" s="30">
        <v>0.32</v>
      </c>
      <c r="G61" s="27" t="s">
        <v>671</v>
      </c>
      <c r="H61" s="34">
        <v>1995</v>
      </c>
      <c r="I61" s="35">
        <v>1</v>
      </c>
      <c r="J61" s="29"/>
      <c r="K61" s="32">
        <f t="shared" si="0"/>
        <v>0.32</v>
      </c>
      <c r="L61" s="33">
        <f t="shared" si="1"/>
        <v>0.32</v>
      </c>
      <c r="M61" s="32">
        <v>0.65</v>
      </c>
    </row>
    <row r="62" spans="1:13" s="127" customFormat="1" x14ac:dyDescent="0.25">
      <c r="A62" s="118">
        <f t="shared" si="2"/>
        <v>53</v>
      </c>
      <c r="B62" s="119"/>
      <c r="C62" s="120"/>
      <c r="D62" s="121">
        <v>2980</v>
      </c>
      <c r="E62" s="119"/>
      <c r="F62" s="122">
        <v>0.32</v>
      </c>
      <c r="G62" s="120" t="s">
        <v>671</v>
      </c>
      <c r="H62" s="123">
        <v>1995</v>
      </c>
      <c r="I62" s="124">
        <v>1</v>
      </c>
      <c r="J62" s="119" t="s">
        <v>1277</v>
      </c>
      <c r="K62" s="125">
        <f t="shared" si="0"/>
        <v>0.32</v>
      </c>
      <c r="L62" s="126">
        <f t="shared" si="1"/>
        <v>0.32</v>
      </c>
      <c r="M62" s="125">
        <v>0.65</v>
      </c>
    </row>
    <row r="63" spans="1:13" s="127" customFormat="1" x14ac:dyDescent="0.25">
      <c r="A63" s="118">
        <f t="shared" si="2"/>
        <v>54</v>
      </c>
      <c r="B63" s="119"/>
      <c r="C63" s="120"/>
      <c r="D63" s="121">
        <v>2980</v>
      </c>
      <c r="E63" s="119"/>
      <c r="F63" s="122">
        <v>0.32</v>
      </c>
      <c r="G63" s="120" t="s">
        <v>671</v>
      </c>
      <c r="H63" s="123">
        <v>1995</v>
      </c>
      <c r="I63" s="124">
        <v>1</v>
      </c>
      <c r="J63" s="129" t="s">
        <v>1278</v>
      </c>
      <c r="K63" s="125">
        <f t="shared" si="0"/>
        <v>0.32</v>
      </c>
      <c r="L63" s="126">
        <f t="shared" si="1"/>
        <v>0.32</v>
      </c>
      <c r="M63" s="125">
        <v>0.65</v>
      </c>
    </row>
    <row r="64" spans="1:13" x14ac:dyDescent="0.25">
      <c r="A64" s="26">
        <f t="shared" si="2"/>
        <v>55</v>
      </c>
      <c r="B64" s="29"/>
      <c r="C64" s="27"/>
      <c r="D64" s="28">
        <v>2982</v>
      </c>
      <c r="E64" s="29"/>
      <c r="F64" s="30">
        <v>0.32</v>
      </c>
      <c r="G64" s="80" t="s">
        <v>1279</v>
      </c>
      <c r="H64" s="34">
        <v>1995</v>
      </c>
      <c r="I64" s="35">
        <v>1</v>
      </c>
      <c r="J64" s="29"/>
      <c r="K64" s="32">
        <f t="shared" si="0"/>
        <v>0.32</v>
      </c>
      <c r="L64" s="33">
        <f t="shared" si="1"/>
        <v>0.32</v>
      </c>
      <c r="M64" s="32">
        <v>0.9</v>
      </c>
    </row>
    <row r="65" spans="1:13" x14ac:dyDescent="0.25">
      <c r="A65" s="26">
        <f t="shared" si="2"/>
        <v>56</v>
      </c>
      <c r="B65" s="29"/>
      <c r="C65" s="27"/>
      <c r="D65" s="28">
        <v>2998</v>
      </c>
      <c r="E65" s="29"/>
      <c r="F65" s="30">
        <v>0.6</v>
      </c>
      <c r="G65" s="27" t="s">
        <v>1280</v>
      </c>
      <c r="H65" s="34">
        <v>1995</v>
      </c>
      <c r="I65" s="35">
        <v>1</v>
      </c>
      <c r="J65" s="29"/>
      <c r="K65" s="32">
        <f t="shared" si="0"/>
        <v>0.6</v>
      </c>
      <c r="L65" s="33">
        <f t="shared" si="1"/>
        <v>0.6</v>
      </c>
      <c r="M65" s="32">
        <v>1.4</v>
      </c>
    </row>
    <row r="66" spans="1:13" x14ac:dyDescent="0.25">
      <c r="A66" s="26">
        <f t="shared" si="2"/>
        <v>57</v>
      </c>
      <c r="B66" s="29"/>
      <c r="C66" s="27"/>
      <c r="D66" s="28">
        <v>2998</v>
      </c>
      <c r="E66" s="29" t="s">
        <v>69</v>
      </c>
      <c r="F66" s="30">
        <v>0.6</v>
      </c>
      <c r="G66" s="27" t="s">
        <v>1280</v>
      </c>
      <c r="H66" s="34">
        <v>2000</v>
      </c>
      <c r="I66" s="35">
        <v>1</v>
      </c>
      <c r="J66" s="29" t="s">
        <v>1281</v>
      </c>
      <c r="K66" s="32">
        <f t="shared" si="0"/>
        <v>0.6</v>
      </c>
      <c r="L66" s="33">
        <f t="shared" si="1"/>
        <v>0.6</v>
      </c>
      <c r="M66" s="32">
        <v>2</v>
      </c>
    </row>
    <row r="67" spans="1:13" x14ac:dyDescent="0.25">
      <c r="A67" s="26">
        <f t="shared" si="2"/>
        <v>58</v>
      </c>
      <c r="B67" s="29"/>
      <c r="C67" s="27"/>
      <c r="D67" s="28">
        <f>D65+1</f>
        <v>2999</v>
      </c>
      <c r="E67" s="29"/>
      <c r="F67" s="30">
        <v>0.32</v>
      </c>
      <c r="G67" s="27" t="s">
        <v>1282</v>
      </c>
      <c r="H67" s="34">
        <v>1995</v>
      </c>
      <c r="I67" s="35">
        <v>1</v>
      </c>
      <c r="J67" s="29"/>
      <c r="K67" s="32">
        <f t="shared" si="0"/>
        <v>0.32</v>
      </c>
      <c r="L67" s="33">
        <f t="shared" si="1"/>
        <v>0.32</v>
      </c>
      <c r="M67" s="32">
        <v>0.65</v>
      </c>
    </row>
    <row r="68" spans="1:13" x14ac:dyDescent="0.25">
      <c r="A68" s="26">
        <f t="shared" si="2"/>
        <v>59</v>
      </c>
      <c r="B68" s="29"/>
      <c r="C68" s="27"/>
      <c r="D68" s="28">
        <v>3001</v>
      </c>
      <c r="E68" s="29"/>
      <c r="F68" s="30">
        <v>0.32</v>
      </c>
      <c r="G68" s="27" t="s">
        <v>1283</v>
      </c>
      <c r="H68" s="34">
        <v>1995</v>
      </c>
      <c r="I68" s="35">
        <v>1</v>
      </c>
      <c r="J68" s="29"/>
      <c r="K68" s="32">
        <f t="shared" si="0"/>
        <v>0.32</v>
      </c>
      <c r="L68" s="33">
        <f t="shared" si="1"/>
        <v>0.32</v>
      </c>
      <c r="M68" s="32">
        <v>0.65</v>
      </c>
    </row>
    <row r="69" spans="1:13" x14ac:dyDescent="0.25">
      <c r="A69" s="26">
        <f t="shared" si="2"/>
        <v>60</v>
      </c>
      <c r="B69" s="29"/>
      <c r="C69" s="27"/>
      <c r="D69" s="28">
        <f>D68+1</f>
        <v>3002</v>
      </c>
      <c r="E69" s="29"/>
      <c r="F69" s="30">
        <v>0.32</v>
      </c>
      <c r="G69" s="27" t="s">
        <v>1284</v>
      </c>
      <c r="H69" s="34">
        <v>1995</v>
      </c>
      <c r="I69" s="35">
        <v>1</v>
      </c>
      <c r="J69" s="29"/>
      <c r="K69" s="32">
        <f t="shared" si="0"/>
        <v>0.32</v>
      </c>
      <c r="L69" s="33">
        <f t="shared" si="1"/>
        <v>0.32</v>
      </c>
      <c r="M69" s="32">
        <v>0.65</v>
      </c>
    </row>
    <row r="70" spans="1:13" x14ac:dyDescent="0.25">
      <c r="A70" s="26">
        <f t="shared" si="2"/>
        <v>61</v>
      </c>
      <c r="B70" s="29"/>
      <c r="C70" s="27"/>
      <c r="D70" s="28">
        <v>3003</v>
      </c>
      <c r="E70" s="29"/>
      <c r="F70" s="30">
        <v>0.32</v>
      </c>
      <c r="G70" s="27" t="s">
        <v>532</v>
      </c>
      <c r="H70" s="34">
        <v>1995</v>
      </c>
      <c r="I70" s="35">
        <v>1</v>
      </c>
      <c r="J70" s="29"/>
      <c r="K70" s="32">
        <f t="shared" si="0"/>
        <v>0.32</v>
      </c>
      <c r="L70" s="33">
        <f t="shared" si="1"/>
        <v>0.32</v>
      </c>
      <c r="M70" s="32">
        <v>0.65</v>
      </c>
    </row>
    <row r="71" spans="1:13" x14ac:dyDescent="0.25">
      <c r="A71" s="26">
        <f t="shared" si="2"/>
        <v>62</v>
      </c>
      <c r="B71" s="29"/>
      <c r="C71" s="27"/>
      <c r="D71" s="83" t="s">
        <v>1285</v>
      </c>
      <c r="E71" s="29" t="s">
        <v>69</v>
      </c>
      <c r="F71" s="30">
        <v>0.32</v>
      </c>
      <c r="G71" s="27" t="s">
        <v>532</v>
      </c>
      <c r="H71" s="34">
        <v>1995</v>
      </c>
      <c r="I71" s="35">
        <v>4</v>
      </c>
      <c r="J71" s="29"/>
      <c r="K71" s="32">
        <f t="shared" si="0"/>
        <v>1.28</v>
      </c>
      <c r="L71" s="33">
        <f t="shared" si="1"/>
        <v>1.28</v>
      </c>
      <c r="M71" s="32">
        <v>2.8</v>
      </c>
    </row>
    <row r="72" spans="1:13" x14ac:dyDescent="0.25">
      <c r="A72" s="26">
        <f t="shared" si="2"/>
        <v>63</v>
      </c>
      <c r="B72" s="29"/>
      <c r="C72" s="27"/>
      <c r="D72" s="28">
        <v>3012</v>
      </c>
      <c r="E72" s="29"/>
      <c r="F72" s="30">
        <v>0.32</v>
      </c>
      <c r="G72" s="27" t="s">
        <v>1286</v>
      </c>
      <c r="H72" s="34">
        <v>1995</v>
      </c>
      <c r="I72" s="35">
        <v>1</v>
      </c>
      <c r="J72" s="29" t="s">
        <v>1248</v>
      </c>
      <c r="K72" s="32">
        <f t="shared" si="0"/>
        <v>0.32</v>
      </c>
      <c r="L72" s="33">
        <f t="shared" si="1"/>
        <v>0.32</v>
      </c>
      <c r="M72" s="32">
        <v>0.65</v>
      </c>
    </row>
    <row r="73" spans="1:13" x14ac:dyDescent="0.25">
      <c r="A73" s="26">
        <f t="shared" si="2"/>
        <v>64</v>
      </c>
      <c r="B73" s="29"/>
      <c r="C73" s="27"/>
      <c r="D73" s="28">
        <f>D72+1</f>
        <v>3013</v>
      </c>
      <c r="E73" s="29"/>
      <c r="F73" s="30">
        <v>0.32</v>
      </c>
      <c r="G73" s="27" t="s">
        <v>532</v>
      </c>
      <c r="H73" s="34">
        <v>1995</v>
      </c>
      <c r="I73" s="35">
        <v>1</v>
      </c>
      <c r="J73" s="29" t="s">
        <v>1248</v>
      </c>
      <c r="K73" s="32">
        <f t="shared" si="0"/>
        <v>0.32</v>
      </c>
      <c r="L73" s="33">
        <f t="shared" si="1"/>
        <v>0.32</v>
      </c>
      <c r="M73" s="32">
        <v>0.65</v>
      </c>
    </row>
    <row r="74" spans="1:13" x14ac:dyDescent="0.25">
      <c r="A74" s="26">
        <f t="shared" si="2"/>
        <v>65</v>
      </c>
      <c r="B74" s="29"/>
      <c r="C74" s="27"/>
      <c r="D74" s="36" t="s">
        <v>1287</v>
      </c>
      <c r="E74" s="29" t="s">
        <v>69</v>
      </c>
      <c r="F74" s="30">
        <v>0.32</v>
      </c>
      <c r="G74" s="27" t="s">
        <v>1288</v>
      </c>
      <c r="H74" s="34">
        <v>1995</v>
      </c>
      <c r="I74" s="35">
        <v>5</v>
      </c>
      <c r="J74" s="29" t="s">
        <v>1270</v>
      </c>
      <c r="K74" s="32">
        <f t="shared" ref="K74:K87" si="5">IF(F74*I74&gt;0,F74*I74," ")</f>
        <v>1.6</v>
      </c>
      <c r="L74" s="33">
        <f t="shared" ref="L74:L89" si="6">K74</f>
        <v>1.6</v>
      </c>
      <c r="M74" s="32">
        <v>4.5</v>
      </c>
    </row>
    <row r="75" spans="1:13" x14ac:dyDescent="0.25">
      <c r="A75" s="26">
        <f t="shared" ref="A75:A89" si="7">A74+1</f>
        <v>66</v>
      </c>
      <c r="B75" s="29"/>
      <c r="C75" s="27"/>
      <c r="D75" s="28">
        <v>3024</v>
      </c>
      <c r="E75" s="29"/>
      <c r="F75" s="30">
        <v>0.32</v>
      </c>
      <c r="G75" s="27" t="s">
        <v>1289</v>
      </c>
      <c r="H75" s="34">
        <v>1996</v>
      </c>
      <c r="I75" s="35">
        <v>1</v>
      </c>
      <c r="J75" s="29"/>
      <c r="K75" s="32">
        <f t="shared" si="5"/>
        <v>0.32</v>
      </c>
      <c r="L75" s="33">
        <f t="shared" si="6"/>
        <v>0.32</v>
      </c>
      <c r="M75" s="32">
        <v>0.75</v>
      </c>
    </row>
    <row r="76" spans="1:13" x14ac:dyDescent="0.25">
      <c r="A76" s="26">
        <f t="shared" si="7"/>
        <v>67</v>
      </c>
      <c r="B76" s="29"/>
      <c r="C76" s="27"/>
      <c r="D76" s="28">
        <v>3030</v>
      </c>
      <c r="E76" s="29"/>
      <c r="F76" s="30">
        <v>0.32</v>
      </c>
      <c r="G76" s="27" t="s">
        <v>714</v>
      </c>
      <c r="H76" s="34">
        <v>1996</v>
      </c>
      <c r="I76" s="35">
        <v>1</v>
      </c>
      <c r="J76" s="29" t="s">
        <v>1248</v>
      </c>
      <c r="K76" s="32">
        <f t="shared" si="5"/>
        <v>0.32</v>
      </c>
      <c r="L76" s="33">
        <f t="shared" si="6"/>
        <v>0.32</v>
      </c>
      <c r="M76" s="32">
        <v>0.65</v>
      </c>
    </row>
    <row r="77" spans="1:13" x14ac:dyDescent="0.25">
      <c r="A77" s="26">
        <f t="shared" si="7"/>
        <v>68</v>
      </c>
      <c r="B77" s="29"/>
      <c r="C77" s="27"/>
      <c r="D77" s="28">
        <v>3031</v>
      </c>
      <c r="E77" s="29"/>
      <c r="F77" s="30">
        <v>0.01</v>
      </c>
      <c r="G77" s="27" t="s">
        <v>1290</v>
      </c>
      <c r="H77" s="34">
        <v>1999</v>
      </c>
      <c r="I77" s="35">
        <v>1</v>
      </c>
      <c r="J77" s="29" t="s">
        <v>1248</v>
      </c>
      <c r="K77" s="32">
        <f t="shared" si="5"/>
        <v>0.01</v>
      </c>
      <c r="L77" s="33">
        <f t="shared" si="6"/>
        <v>0.01</v>
      </c>
      <c r="M77" s="32">
        <v>0.25</v>
      </c>
    </row>
    <row r="78" spans="1:13" x14ac:dyDescent="0.25">
      <c r="A78" s="26">
        <f t="shared" si="7"/>
        <v>69</v>
      </c>
      <c r="B78" s="29"/>
      <c r="C78" s="27"/>
      <c r="D78" s="28">
        <v>3032</v>
      </c>
      <c r="E78" s="29"/>
      <c r="F78" s="30">
        <v>0.02</v>
      </c>
      <c r="G78" s="27" t="s">
        <v>1290</v>
      </c>
      <c r="H78" s="34">
        <v>1996</v>
      </c>
      <c r="I78" s="35">
        <v>1</v>
      </c>
      <c r="J78" s="27"/>
      <c r="K78" s="32">
        <f t="shared" si="5"/>
        <v>0.02</v>
      </c>
      <c r="L78" s="33">
        <f t="shared" si="6"/>
        <v>0.02</v>
      </c>
      <c r="M78" s="32">
        <v>0.25</v>
      </c>
    </row>
    <row r="79" spans="1:13" x14ac:dyDescent="0.25">
      <c r="A79" s="26">
        <f t="shared" si="7"/>
        <v>70</v>
      </c>
      <c r="B79" s="29"/>
      <c r="C79" s="27"/>
      <c r="D79" s="28">
        <f>D78+1</f>
        <v>3033</v>
      </c>
      <c r="E79" s="29"/>
      <c r="F79" s="30">
        <v>0.03</v>
      </c>
      <c r="G79" s="27" t="s">
        <v>1290</v>
      </c>
      <c r="H79" s="34">
        <v>1996</v>
      </c>
      <c r="I79" s="35">
        <v>1</v>
      </c>
      <c r="J79" s="29"/>
      <c r="K79" s="32">
        <f t="shared" si="5"/>
        <v>0.03</v>
      </c>
      <c r="L79" s="33">
        <f t="shared" si="6"/>
        <v>0.03</v>
      </c>
      <c r="M79" s="32">
        <v>0.25</v>
      </c>
    </row>
    <row r="80" spans="1:13" x14ac:dyDescent="0.25">
      <c r="A80" s="26">
        <f t="shared" si="7"/>
        <v>71</v>
      </c>
      <c r="B80" s="29"/>
      <c r="C80" s="27"/>
      <c r="D80" s="28">
        <v>3036</v>
      </c>
      <c r="E80" s="29"/>
      <c r="F80" s="30">
        <v>1</v>
      </c>
      <c r="G80" s="27" t="s">
        <v>1290</v>
      </c>
      <c r="H80" s="34">
        <v>1998</v>
      </c>
      <c r="I80" s="35">
        <v>1</v>
      </c>
      <c r="J80" s="29"/>
      <c r="K80" s="32">
        <f t="shared" si="5"/>
        <v>1</v>
      </c>
      <c r="L80" s="33">
        <f t="shared" si="6"/>
        <v>1</v>
      </c>
      <c r="M80" s="32">
        <v>3.75</v>
      </c>
    </row>
    <row r="81" spans="1:13" x14ac:dyDescent="0.25">
      <c r="A81" s="26">
        <f t="shared" si="7"/>
        <v>72</v>
      </c>
      <c r="B81" s="29"/>
      <c r="C81" s="27"/>
      <c r="D81" s="28">
        <v>3044</v>
      </c>
      <c r="E81" s="29"/>
      <c r="F81" s="30">
        <v>0.01</v>
      </c>
      <c r="G81" s="27" t="s">
        <v>1291</v>
      </c>
      <c r="H81" s="34">
        <v>1996</v>
      </c>
      <c r="I81" s="35">
        <v>1</v>
      </c>
      <c r="J81" s="29"/>
      <c r="K81" s="32">
        <f t="shared" si="5"/>
        <v>0.01</v>
      </c>
      <c r="L81" s="33">
        <f t="shared" si="6"/>
        <v>0.01</v>
      </c>
      <c r="M81" s="32">
        <v>0.25</v>
      </c>
    </row>
    <row r="82" spans="1:13" x14ac:dyDescent="0.25">
      <c r="A82" s="26">
        <f t="shared" si="7"/>
        <v>73</v>
      </c>
      <c r="B82" s="29"/>
      <c r="C82" s="27"/>
      <c r="D82" s="28">
        <v>3045</v>
      </c>
      <c r="E82" s="29"/>
      <c r="F82" s="30">
        <v>0.02</v>
      </c>
      <c r="G82" s="27" t="s">
        <v>1291</v>
      </c>
      <c r="H82" s="34">
        <v>1999</v>
      </c>
      <c r="I82" s="35">
        <v>1</v>
      </c>
      <c r="J82" s="29"/>
      <c r="K82" s="32">
        <f t="shared" si="5"/>
        <v>0.02</v>
      </c>
      <c r="L82" s="33">
        <f t="shared" si="6"/>
        <v>0.02</v>
      </c>
      <c r="M82" s="32">
        <v>0.25</v>
      </c>
    </row>
    <row r="83" spans="1:13" x14ac:dyDescent="0.25">
      <c r="A83" s="26">
        <f t="shared" si="7"/>
        <v>74</v>
      </c>
      <c r="B83" s="29"/>
      <c r="C83" s="27"/>
      <c r="D83" s="28">
        <v>3053</v>
      </c>
      <c r="E83" s="29"/>
      <c r="F83" s="30">
        <v>0.2</v>
      </c>
      <c r="G83" s="27" t="s">
        <v>1292</v>
      </c>
      <c r="H83" s="34">
        <v>1996</v>
      </c>
      <c r="I83" s="35">
        <v>1</v>
      </c>
      <c r="J83" s="29" t="s">
        <v>1248</v>
      </c>
      <c r="K83" s="32">
        <f t="shared" si="5"/>
        <v>0.2</v>
      </c>
      <c r="L83" s="33">
        <f t="shared" si="6"/>
        <v>0.2</v>
      </c>
      <c r="M83" s="32">
        <v>0.5</v>
      </c>
    </row>
    <row r="84" spans="1:13" x14ac:dyDescent="0.25">
      <c r="A84" s="26">
        <f t="shared" si="7"/>
        <v>75</v>
      </c>
      <c r="B84" s="29"/>
      <c r="C84" s="27"/>
      <c r="D84" s="28">
        <v>3054</v>
      </c>
      <c r="E84" s="29"/>
      <c r="F84" s="30">
        <v>0.32</v>
      </c>
      <c r="G84" s="27" t="s">
        <v>1293</v>
      </c>
      <c r="H84" s="34">
        <v>1997</v>
      </c>
      <c r="I84" s="35">
        <v>1</v>
      </c>
      <c r="J84" s="29" t="s">
        <v>1248</v>
      </c>
      <c r="K84" s="32">
        <f t="shared" si="5"/>
        <v>0.32</v>
      </c>
      <c r="L84" s="33">
        <f t="shared" si="6"/>
        <v>0.32</v>
      </c>
      <c r="M84" s="32">
        <v>0.65</v>
      </c>
    </row>
    <row r="85" spans="1:13" x14ac:dyDescent="0.25">
      <c r="A85" s="26">
        <f t="shared" si="7"/>
        <v>76</v>
      </c>
      <c r="B85" s="29"/>
      <c r="C85" s="27"/>
      <c r="D85" s="28">
        <v>3055</v>
      </c>
      <c r="E85" s="29"/>
      <c r="F85" s="30">
        <v>0.2</v>
      </c>
      <c r="G85" s="27" t="s">
        <v>1294</v>
      </c>
      <c r="H85" s="34">
        <v>1998</v>
      </c>
      <c r="I85" s="35">
        <v>1</v>
      </c>
      <c r="J85" s="29" t="s">
        <v>1248</v>
      </c>
      <c r="K85" s="32">
        <f t="shared" si="5"/>
        <v>0.2</v>
      </c>
      <c r="L85" s="33">
        <f t="shared" si="6"/>
        <v>0.2</v>
      </c>
      <c r="M85" s="32">
        <v>0.4</v>
      </c>
    </row>
    <row r="86" spans="1:13" x14ac:dyDescent="0.25">
      <c r="A86" s="26">
        <f t="shared" si="7"/>
        <v>77</v>
      </c>
      <c r="B86" s="27" t="s">
        <v>30</v>
      </c>
      <c r="C86" s="27"/>
      <c r="D86" s="28">
        <v>3058</v>
      </c>
      <c r="E86" s="29"/>
      <c r="F86" s="30">
        <v>0.32</v>
      </c>
      <c r="G86" s="27" t="s">
        <v>1295</v>
      </c>
      <c r="H86" s="34">
        <v>1996</v>
      </c>
      <c r="I86" s="35">
        <v>1</v>
      </c>
      <c r="J86" s="29"/>
      <c r="K86" s="32">
        <f t="shared" si="5"/>
        <v>0.32</v>
      </c>
      <c r="L86" s="33">
        <f t="shared" si="6"/>
        <v>0.32</v>
      </c>
      <c r="M86" s="32">
        <v>0.65</v>
      </c>
    </row>
    <row r="87" spans="1:13" x14ac:dyDescent="0.25">
      <c r="A87" s="26">
        <f t="shared" si="7"/>
        <v>78</v>
      </c>
      <c r="B87" s="29"/>
      <c r="C87" s="27"/>
      <c r="D87" s="28">
        <f>D86+1</f>
        <v>3059</v>
      </c>
      <c r="E87" s="29"/>
      <c r="F87" s="30">
        <v>0.32</v>
      </c>
      <c r="G87" s="27" t="s">
        <v>1296</v>
      </c>
      <c r="H87" s="34">
        <v>1996</v>
      </c>
      <c r="I87" s="35">
        <v>1</v>
      </c>
      <c r="J87" s="27"/>
      <c r="K87" s="32">
        <f t="shared" si="5"/>
        <v>0.32</v>
      </c>
      <c r="L87" s="33">
        <f t="shared" si="6"/>
        <v>0.32</v>
      </c>
      <c r="M87" s="32">
        <v>0.65</v>
      </c>
    </row>
    <row r="88" spans="1:13" x14ac:dyDescent="0.25">
      <c r="A88" s="26">
        <f t="shared" si="7"/>
        <v>79</v>
      </c>
      <c r="B88" s="29"/>
      <c r="C88" s="27"/>
      <c r="D88" s="28">
        <f>D87+1</f>
        <v>3060</v>
      </c>
      <c r="E88" s="29"/>
      <c r="F88" s="30">
        <v>0.32</v>
      </c>
      <c r="G88" s="27" t="s">
        <v>1189</v>
      </c>
      <c r="H88" s="34">
        <v>1996</v>
      </c>
      <c r="I88" s="35">
        <v>1</v>
      </c>
      <c r="J88" s="29"/>
      <c r="K88" s="32">
        <f>IF(F88*I88&gt;0,F88*I88," ")</f>
        <v>0.32</v>
      </c>
      <c r="L88" s="33">
        <f t="shared" si="6"/>
        <v>0.32</v>
      </c>
      <c r="M88" s="32">
        <v>0.9</v>
      </c>
    </row>
    <row r="89" spans="1:13" ht="16.5" thickBot="1" x14ac:dyDescent="0.3">
      <c r="A89" s="26">
        <f t="shared" si="7"/>
        <v>80</v>
      </c>
      <c r="B89" s="29"/>
      <c r="C89" s="27"/>
      <c r="D89" s="83" t="s">
        <v>1297</v>
      </c>
      <c r="E89" s="29" t="s">
        <v>69</v>
      </c>
      <c r="F89" s="30">
        <v>0.32</v>
      </c>
      <c r="G89" s="27" t="s">
        <v>1298</v>
      </c>
      <c r="H89" s="34">
        <v>1996</v>
      </c>
      <c r="I89" s="35">
        <v>4</v>
      </c>
      <c r="J89" s="29"/>
      <c r="K89" s="32">
        <f>IF(F89*I89&gt;0,F89*I89," ")</f>
        <v>1.28</v>
      </c>
      <c r="L89" s="33">
        <f t="shared" si="6"/>
        <v>1.28</v>
      </c>
      <c r="M89" s="32">
        <v>2.6</v>
      </c>
    </row>
    <row r="90" spans="1:13" ht="16.5" thickTop="1" x14ac:dyDescent="0.25">
      <c r="A90" s="37"/>
      <c r="B90" s="38"/>
      <c r="C90" s="38"/>
      <c r="D90" s="39"/>
      <c r="E90" s="38"/>
      <c r="F90" s="40"/>
      <c r="G90" s="38"/>
      <c r="H90" s="38"/>
      <c r="I90" s="41"/>
      <c r="J90" s="42"/>
      <c r="K90" s="43"/>
      <c r="L90" s="44"/>
      <c r="M90" s="45"/>
    </row>
    <row r="91" spans="1:13" ht="16.5" thickBot="1" x14ac:dyDescent="0.3">
      <c r="A91" s="46"/>
      <c r="B91" s="47" t="s">
        <v>36</v>
      </c>
      <c r="C91" s="48"/>
      <c r="D91" s="49"/>
      <c r="E91" s="48"/>
      <c r="F91" s="50"/>
      <c r="G91" s="48"/>
      <c r="H91" s="48"/>
      <c r="I91" s="51"/>
      <c r="J91" s="52" t="s">
        <v>2</v>
      </c>
      <c r="K91" s="53"/>
      <c r="L91" s="53"/>
      <c r="M91" s="54"/>
    </row>
    <row r="92" spans="1:13" ht="16.5" thickTop="1" x14ac:dyDescent="0.25">
      <c r="A92" s="46"/>
      <c r="B92" s="55" t="s">
        <v>37</v>
      </c>
      <c r="C92" s="48"/>
      <c r="D92" s="49"/>
      <c r="E92" s="56"/>
      <c r="F92" s="57"/>
      <c r="G92" s="56"/>
      <c r="H92" s="56"/>
      <c r="I92" s="51"/>
      <c r="J92" s="58"/>
      <c r="K92" s="59"/>
      <c r="L92" s="59"/>
      <c r="M92" s="60"/>
    </row>
    <row r="93" spans="1:13" x14ac:dyDescent="0.25">
      <c r="A93" s="46"/>
      <c r="B93" s="47" t="s">
        <v>38</v>
      </c>
      <c r="C93" s="48"/>
      <c r="D93" s="49"/>
      <c r="E93" s="56"/>
      <c r="F93" s="57"/>
      <c r="G93" s="56"/>
      <c r="H93" s="56"/>
      <c r="I93" s="51"/>
      <c r="J93" s="61" t="s">
        <v>39</v>
      </c>
      <c r="K93" s="62"/>
      <c r="L93" s="63"/>
      <c r="M93" s="64">
        <f>SUM(K10:K89)</f>
        <v>30.390000000000018</v>
      </c>
    </row>
    <row r="94" spans="1:13" x14ac:dyDescent="0.25">
      <c r="A94" s="46"/>
      <c r="B94" s="48"/>
      <c r="C94" s="48"/>
      <c r="D94" s="49"/>
      <c r="E94" s="56"/>
      <c r="F94" s="57"/>
      <c r="G94" s="56"/>
      <c r="H94" s="56"/>
      <c r="I94" s="51"/>
      <c r="J94" s="61" t="s">
        <v>40</v>
      </c>
      <c r="K94" s="62"/>
      <c r="L94" s="63"/>
      <c r="M94" s="64">
        <f>SUM(L10:L89)</f>
        <v>30.390000000000018</v>
      </c>
    </row>
    <row r="95" spans="1:13" x14ac:dyDescent="0.25">
      <c r="A95" s="46"/>
      <c r="B95" s="48"/>
      <c r="C95" s="48"/>
      <c r="D95" s="49"/>
      <c r="E95" s="48"/>
      <c r="F95" s="50"/>
      <c r="G95" s="48"/>
      <c r="H95" s="48"/>
      <c r="I95" s="51"/>
      <c r="J95" s="61" t="s">
        <v>41</v>
      </c>
      <c r="K95" s="62"/>
      <c r="L95" s="63"/>
      <c r="M95" s="64">
        <f>SUM(M10:M89)</f>
        <v>74.849999999999994</v>
      </c>
    </row>
    <row r="96" spans="1:13" ht="16.5" thickBot="1" x14ac:dyDescent="0.3">
      <c r="A96" s="65"/>
      <c r="B96" s="66"/>
      <c r="C96" s="66"/>
      <c r="D96" s="67"/>
      <c r="E96" s="66"/>
      <c r="F96" s="68"/>
      <c r="G96" s="66"/>
      <c r="H96" s="66"/>
      <c r="I96" s="69"/>
      <c r="J96" s="70" t="s">
        <v>42</v>
      </c>
      <c r="K96" s="71"/>
      <c r="L96" s="71"/>
      <c r="M96" s="72">
        <f>SUM(I10:I89)</f>
        <v>100</v>
      </c>
    </row>
    <row r="97" spans="1:13" ht="16.5" thickTop="1" x14ac:dyDescent="0.25">
      <c r="A97" s="73"/>
      <c r="B97" s="74" t="s">
        <v>1584</v>
      </c>
      <c r="C97" s="75"/>
      <c r="D97" s="75"/>
      <c r="E97" s="75"/>
      <c r="F97" s="76"/>
      <c r="G97" s="75"/>
      <c r="H97" s="75"/>
      <c r="I97" s="75"/>
      <c r="J97" s="75"/>
      <c r="K97" s="76"/>
      <c r="L97" s="76"/>
      <c r="M97" s="77"/>
    </row>
  </sheetData>
  <printOptions gridLinesSet="0"/>
  <pageMargins left="0.75" right="0.25" top="0.75" bottom="0.55000000000000004" header="0.5" footer="0.5"/>
  <pageSetup scale="46" orientation="portrait" horizontalDpi="300" verticalDpi="300" r:id="rId1"/>
  <headerFooter alignWithMargins="0">
    <oddHeader>&amp;L&amp;D</oddHeader>
    <oddFooter>&amp;LREGISS30.XLS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92"/>
  <sheetViews>
    <sheetView showGridLines="0" zoomScale="80" zoomScaleNormal="8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52.42578125" style="11" customWidth="1"/>
    <col min="11" max="12" width="10" style="11" customWidth="1"/>
    <col min="13" max="13" width="13.85546875" style="11" customWidth="1"/>
    <col min="14" max="14" width="2.28515625" style="11" customWidth="1"/>
    <col min="15" max="16384" width="12.5703125" style="11"/>
  </cols>
  <sheetData>
    <row r="1" spans="1:14" x14ac:dyDescent="0.25">
      <c r="L1" s="12" t="s">
        <v>15</v>
      </c>
    </row>
    <row r="3" spans="1:14" ht="30.75" x14ac:dyDescent="0.45">
      <c r="A3" s="13" t="s">
        <v>0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</row>
    <row r="4" spans="1:14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</row>
    <row r="5" spans="1:14" ht="30.75" x14ac:dyDescent="0.45">
      <c r="A5" s="13" t="s">
        <v>16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</row>
    <row r="6" spans="1:14" x14ac:dyDescent="0.25">
      <c r="L6" s="12" t="s">
        <v>3</v>
      </c>
    </row>
    <row r="8" spans="1:14" x14ac:dyDescent="0.25">
      <c r="A8" s="15" t="s">
        <v>17</v>
      </c>
      <c r="B8" s="16"/>
      <c r="C8" s="17" t="s">
        <v>18</v>
      </c>
      <c r="D8" s="18"/>
      <c r="E8" s="19"/>
      <c r="F8" s="20" t="s">
        <v>19</v>
      </c>
      <c r="G8" s="20" t="s">
        <v>20</v>
      </c>
      <c r="H8" s="20" t="s">
        <v>21</v>
      </c>
      <c r="I8" s="20" t="s">
        <v>22</v>
      </c>
      <c r="J8" s="20" t="s">
        <v>23</v>
      </c>
      <c r="K8" s="20" t="s">
        <v>5</v>
      </c>
      <c r="L8" s="20" t="s">
        <v>24</v>
      </c>
      <c r="M8" s="20" t="s">
        <v>25</v>
      </c>
    </row>
    <row r="9" spans="1:14" ht="16.5" thickBot="1" x14ac:dyDescent="0.3">
      <c r="A9" s="21"/>
      <c r="B9" s="22"/>
      <c r="C9" s="23" t="s">
        <v>26</v>
      </c>
      <c r="D9" s="23" t="s">
        <v>27</v>
      </c>
      <c r="E9" s="24" t="s">
        <v>28</v>
      </c>
      <c r="F9" s="22"/>
      <c r="G9" s="22"/>
      <c r="H9" s="24" t="s">
        <v>29</v>
      </c>
      <c r="I9" s="25" t="s">
        <v>30</v>
      </c>
      <c r="J9" s="22"/>
      <c r="K9" s="24" t="s">
        <v>10</v>
      </c>
      <c r="L9" s="24" t="s">
        <v>11</v>
      </c>
      <c r="M9" s="24" t="s">
        <v>10</v>
      </c>
    </row>
    <row r="10" spans="1:14" ht="16.5" thickTop="1" x14ac:dyDescent="0.25">
      <c r="A10" s="26">
        <v>1</v>
      </c>
      <c r="B10" s="27" t="s">
        <v>30</v>
      </c>
      <c r="C10" s="27"/>
      <c r="D10" s="28">
        <v>3065</v>
      </c>
      <c r="E10" s="29"/>
      <c r="F10" s="30">
        <v>0.32</v>
      </c>
      <c r="G10" s="27" t="s">
        <v>1299</v>
      </c>
      <c r="H10" s="34">
        <v>1996</v>
      </c>
      <c r="I10" s="35">
        <v>1</v>
      </c>
      <c r="J10" s="29"/>
      <c r="K10" s="32">
        <f t="shared" ref="K10:K20" si="0">IF(F10*I10&gt;0,F10*I10," ")</f>
        <v>0.32</v>
      </c>
      <c r="L10" s="33">
        <f t="shared" ref="L10:L73" si="1">K10</f>
        <v>0.32</v>
      </c>
      <c r="M10" s="32">
        <v>0.75</v>
      </c>
    </row>
    <row r="11" spans="1:14" x14ac:dyDescent="0.25">
      <c r="A11" s="26">
        <f t="shared" ref="A11:A74" si="2">A10+1</f>
        <v>2</v>
      </c>
      <c r="B11" s="29"/>
      <c r="C11" s="27"/>
      <c r="D11" s="28">
        <f>D10+1</f>
        <v>3066</v>
      </c>
      <c r="E11" s="29"/>
      <c r="F11" s="30">
        <v>0.5</v>
      </c>
      <c r="G11" s="27" t="s">
        <v>1300</v>
      </c>
      <c r="H11" s="34">
        <v>1996</v>
      </c>
      <c r="I11" s="35">
        <v>1</v>
      </c>
      <c r="J11" s="29"/>
      <c r="K11" s="32">
        <f t="shared" si="0"/>
        <v>0.5</v>
      </c>
      <c r="L11" s="33">
        <f t="shared" si="1"/>
        <v>0.5</v>
      </c>
      <c r="M11" s="32">
        <v>1</v>
      </c>
    </row>
    <row r="12" spans="1:14" x14ac:dyDescent="0.25">
      <c r="A12" s="26">
        <f t="shared" si="2"/>
        <v>3</v>
      </c>
      <c r="B12" s="29"/>
      <c r="C12" s="27"/>
      <c r="D12" s="28">
        <f>D11+1</f>
        <v>3067</v>
      </c>
      <c r="E12" s="29"/>
      <c r="F12" s="30">
        <v>0.32</v>
      </c>
      <c r="G12" s="27" t="s">
        <v>1301</v>
      </c>
      <c r="H12" s="34">
        <v>1996</v>
      </c>
      <c r="I12" s="35">
        <v>1</v>
      </c>
      <c r="J12" s="29"/>
      <c r="K12" s="32">
        <f t="shared" si="0"/>
        <v>0.32</v>
      </c>
      <c r="L12" s="33">
        <f t="shared" si="1"/>
        <v>0.32</v>
      </c>
      <c r="M12" s="32">
        <v>0.65</v>
      </c>
    </row>
    <row r="13" spans="1:14" x14ac:dyDescent="0.25">
      <c r="A13" s="26">
        <f t="shared" si="2"/>
        <v>4</v>
      </c>
      <c r="B13" s="29"/>
      <c r="C13" s="27"/>
      <c r="D13" s="28">
        <v>3069</v>
      </c>
      <c r="E13" s="29"/>
      <c r="F13" s="30">
        <v>0.32</v>
      </c>
      <c r="G13" s="27" t="s">
        <v>1302</v>
      </c>
      <c r="H13" s="34">
        <v>1996</v>
      </c>
      <c r="I13" s="35">
        <v>1</v>
      </c>
      <c r="J13" s="29"/>
      <c r="K13" s="32">
        <f t="shared" si="0"/>
        <v>0.32</v>
      </c>
      <c r="L13" s="33">
        <f t="shared" si="1"/>
        <v>0.32</v>
      </c>
      <c r="M13" s="32">
        <v>0.85</v>
      </c>
    </row>
    <row r="14" spans="1:14" x14ac:dyDescent="0.25">
      <c r="A14" s="26">
        <f t="shared" si="2"/>
        <v>5</v>
      </c>
      <c r="B14" s="29"/>
      <c r="C14" s="27"/>
      <c r="D14" s="28">
        <f>D13+1</f>
        <v>3070</v>
      </c>
      <c r="E14" s="29"/>
      <c r="F14" s="30">
        <v>0.32</v>
      </c>
      <c r="G14" s="27" t="s">
        <v>279</v>
      </c>
      <c r="H14" s="34">
        <v>1996</v>
      </c>
      <c r="I14" s="35">
        <v>1</v>
      </c>
      <c r="J14" s="29"/>
      <c r="K14" s="32">
        <f t="shared" si="0"/>
        <v>0.32</v>
      </c>
      <c r="L14" s="33">
        <f t="shared" si="1"/>
        <v>0.32</v>
      </c>
      <c r="M14" s="32">
        <v>0.65</v>
      </c>
    </row>
    <row r="15" spans="1:14" x14ac:dyDescent="0.25">
      <c r="A15" s="26">
        <f t="shared" si="2"/>
        <v>6</v>
      </c>
      <c r="B15" s="29"/>
      <c r="C15" s="27"/>
      <c r="D15" s="28">
        <f>D14+1</f>
        <v>3071</v>
      </c>
      <c r="E15" s="29"/>
      <c r="F15" s="30">
        <v>0.32</v>
      </c>
      <c r="G15" s="27" t="s">
        <v>279</v>
      </c>
      <c r="H15" s="34">
        <v>1996</v>
      </c>
      <c r="I15" s="35">
        <v>1</v>
      </c>
      <c r="J15" s="27" t="s">
        <v>1248</v>
      </c>
      <c r="K15" s="32">
        <f t="shared" si="0"/>
        <v>0.32</v>
      </c>
      <c r="L15" s="33">
        <f t="shared" si="1"/>
        <v>0.32</v>
      </c>
      <c r="M15" s="32">
        <v>0.75</v>
      </c>
    </row>
    <row r="16" spans="1:14" x14ac:dyDescent="0.25">
      <c r="A16" s="26">
        <f t="shared" si="2"/>
        <v>7</v>
      </c>
      <c r="B16" s="29"/>
      <c r="C16" s="27"/>
      <c r="D16" s="83" t="s">
        <v>1303</v>
      </c>
      <c r="E16" s="29" t="s">
        <v>69</v>
      </c>
      <c r="F16" s="30">
        <v>0.32</v>
      </c>
      <c r="G16" s="27" t="s">
        <v>1304</v>
      </c>
      <c r="H16" s="34">
        <v>1996</v>
      </c>
      <c r="I16" s="35">
        <v>5</v>
      </c>
      <c r="J16" s="29"/>
      <c r="K16" s="32">
        <f t="shared" si="0"/>
        <v>1.6</v>
      </c>
      <c r="L16" s="33">
        <f t="shared" si="1"/>
        <v>1.6</v>
      </c>
      <c r="M16" s="32">
        <v>6</v>
      </c>
    </row>
    <row r="17" spans="1:13" x14ac:dyDescent="0.25">
      <c r="A17" s="26">
        <f t="shared" si="2"/>
        <v>8</v>
      </c>
      <c r="B17" s="29"/>
      <c r="C17" s="27"/>
      <c r="D17" s="83" t="s">
        <v>1305</v>
      </c>
      <c r="E17" s="29" t="s">
        <v>69</v>
      </c>
      <c r="F17" s="30">
        <v>0.32</v>
      </c>
      <c r="G17" s="27" t="s">
        <v>1306</v>
      </c>
      <c r="H17" s="34">
        <v>1996</v>
      </c>
      <c r="I17" s="35">
        <v>4</v>
      </c>
      <c r="J17" s="29"/>
      <c r="K17" s="32">
        <f t="shared" si="0"/>
        <v>1.28</v>
      </c>
      <c r="L17" s="33">
        <f t="shared" si="1"/>
        <v>1.28</v>
      </c>
      <c r="M17" s="32">
        <v>2.6</v>
      </c>
    </row>
    <row r="18" spans="1:13" x14ac:dyDescent="0.25">
      <c r="A18" s="26">
        <f t="shared" si="2"/>
        <v>9</v>
      </c>
      <c r="B18" s="29"/>
      <c r="C18" s="27"/>
      <c r="D18" s="83">
        <v>3081</v>
      </c>
      <c r="E18" s="29"/>
      <c r="F18" s="30">
        <v>0.32</v>
      </c>
      <c r="G18" s="27" t="s">
        <v>1307</v>
      </c>
      <c r="H18" s="34">
        <v>1996</v>
      </c>
      <c r="I18" s="35">
        <v>1</v>
      </c>
      <c r="J18" s="29"/>
      <c r="K18" s="32">
        <f t="shared" si="0"/>
        <v>0.32</v>
      </c>
      <c r="L18" s="33">
        <f t="shared" si="1"/>
        <v>0.32</v>
      </c>
      <c r="M18" s="32">
        <v>0.65</v>
      </c>
    </row>
    <row r="19" spans="1:13" x14ac:dyDescent="0.25">
      <c r="A19" s="26">
        <f t="shared" si="2"/>
        <v>10</v>
      </c>
      <c r="B19" s="29"/>
      <c r="C19" s="27"/>
      <c r="D19" s="83">
        <v>3082</v>
      </c>
      <c r="E19" s="29"/>
      <c r="F19" s="30">
        <v>0.32</v>
      </c>
      <c r="G19" s="27" t="s">
        <v>1308</v>
      </c>
      <c r="H19" s="34">
        <v>1996</v>
      </c>
      <c r="I19" s="35">
        <v>1</v>
      </c>
      <c r="J19" s="29"/>
      <c r="K19" s="32">
        <f t="shared" si="0"/>
        <v>0.32</v>
      </c>
      <c r="L19" s="33">
        <f t="shared" si="1"/>
        <v>0.32</v>
      </c>
      <c r="M19" s="32">
        <v>0.65</v>
      </c>
    </row>
    <row r="20" spans="1:13" x14ac:dyDescent="0.25">
      <c r="A20" s="26">
        <f t="shared" si="2"/>
        <v>11</v>
      </c>
      <c r="B20" s="29"/>
      <c r="C20" s="27"/>
      <c r="D20" s="83" t="s">
        <v>1309</v>
      </c>
      <c r="E20" s="29" t="s">
        <v>69</v>
      </c>
      <c r="F20" s="30">
        <v>0.32</v>
      </c>
      <c r="G20" s="27" t="s">
        <v>1310</v>
      </c>
      <c r="H20" s="34">
        <v>1996</v>
      </c>
      <c r="I20" s="35">
        <v>4</v>
      </c>
      <c r="J20" s="29"/>
      <c r="K20" s="32">
        <f t="shared" si="0"/>
        <v>1.28</v>
      </c>
      <c r="L20" s="33">
        <f t="shared" si="1"/>
        <v>1.28</v>
      </c>
      <c r="M20" s="32">
        <v>2.6</v>
      </c>
    </row>
    <row r="21" spans="1:13" x14ac:dyDescent="0.25">
      <c r="A21" s="26">
        <f t="shared" si="2"/>
        <v>12</v>
      </c>
      <c r="B21" s="29"/>
      <c r="C21" s="27"/>
      <c r="D21" s="28">
        <v>3087</v>
      </c>
      <c r="E21" s="29"/>
      <c r="F21" s="30">
        <v>0.32</v>
      </c>
      <c r="G21" s="80" t="s">
        <v>1311</v>
      </c>
      <c r="H21" s="34">
        <v>1996</v>
      </c>
      <c r="I21" s="31">
        <v>1</v>
      </c>
      <c r="J21" s="29"/>
      <c r="K21" s="32">
        <f>IF(F21*I21&gt;0,F21*I21," ")</f>
        <v>0.32</v>
      </c>
      <c r="L21" s="33">
        <f t="shared" si="1"/>
        <v>0.32</v>
      </c>
      <c r="M21" s="33">
        <v>0.75</v>
      </c>
    </row>
    <row r="22" spans="1:13" x14ac:dyDescent="0.25">
      <c r="A22" s="26">
        <f t="shared" si="2"/>
        <v>13</v>
      </c>
      <c r="B22" s="29"/>
      <c r="C22" s="27"/>
      <c r="D22" s="28">
        <f>D21+1</f>
        <v>3088</v>
      </c>
      <c r="E22" s="29"/>
      <c r="F22" s="30">
        <v>0.32</v>
      </c>
      <c r="G22" s="27" t="s">
        <v>280</v>
      </c>
      <c r="H22" s="34">
        <v>1996</v>
      </c>
      <c r="I22" s="35">
        <v>1</v>
      </c>
      <c r="J22" s="29"/>
      <c r="K22" s="32">
        <f>IF(F22*I22&gt;0,F22*I22," ")</f>
        <v>0.32</v>
      </c>
      <c r="L22" s="33">
        <f t="shared" si="1"/>
        <v>0.32</v>
      </c>
      <c r="M22" s="32">
        <v>0.8</v>
      </c>
    </row>
    <row r="23" spans="1:13" x14ac:dyDescent="0.25">
      <c r="A23" s="26">
        <f t="shared" si="2"/>
        <v>14</v>
      </c>
      <c r="B23" s="29"/>
      <c r="C23" s="27"/>
      <c r="D23" s="28">
        <f>D22+1</f>
        <v>3089</v>
      </c>
      <c r="E23" s="29"/>
      <c r="F23" s="30">
        <v>0.32</v>
      </c>
      <c r="G23" s="27" t="s">
        <v>280</v>
      </c>
      <c r="H23" s="34">
        <v>1996</v>
      </c>
      <c r="I23" s="35">
        <v>1</v>
      </c>
      <c r="J23" s="27" t="s">
        <v>1248</v>
      </c>
      <c r="K23" s="32">
        <f t="shared" ref="K23:K57" si="3">IF(F23*I23&gt;0,F23*I23," ")</f>
        <v>0.32</v>
      </c>
      <c r="L23" s="33">
        <f t="shared" si="1"/>
        <v>0.32</v>
      </c>
      <c r="M23" s="32">
        <v>0.7</v>
      </c>
    </row>
    <row r="24" spans="1:13" x14ac:dyDescent="0.25">
      <c r="A24" s="26">
        <f t="shared" si="2"/>
        <v>15</v>
      </c>
      <c r="B24" s="29"/>
      <c r="C24" s="27"/>
      <c r="D24" s="28">
        <f>D23+1</f>
        <v>3090</v>
      </c>
      <c r="E24" s="29"/>
      <c r="F24" s="30">
        <v>0.32</v>
      </c>
      <c r="G24" s="27" t="s">
        <v>1312</v>
      </c>
      <c r="H24" s="34">
        <v>1996</v>
      </c>
      <c r="I24" s="35">
        <v>1</v>
      </c>
      <c r="J24" s="29"/>
      <c r="K24" s="32">
        <f t="shared" si="3"/>
        <v>0.32</v>
      </c>
      <c r="L24" s="33">
        <f t="shared" si="1"/>
        <v>0.32</v>
      </c>
      <c r="M24" s="32">
        <v>0.8</v>
      </c>
    </row>
    <row r="25" spans="1:13" x14ac:dyDescent="0.25">
      <c r="A25" s="26">
        <f t="shared" si="2"/>
        <v>16</v>
      </c>
      <c r="B25" s="29"/>
      <c r="C25" s="27"/>
      <c r="D25" s="36" t="s">
        <v>1313</v>
      </c>
      <c r="E25" s="29" t="s">
        <v>69</v>
      </c>
      <c r="F25" s="30">
        <v>0.32</v>
      </c>
      <c r="G25" s="27" t="s">
        <v>1314</v>
      </c>
      <c r="H25" s="34">
        <v>1996</v>
      </c>
      <c r="I25" s="35">
        <v>5</v>
      </c>
      <c r="J25" s="29" t="s">
        <v>1315</v>
      </c>
      <c r="K25" s="32">
        <f t="shared" si="3"/>
        <v>1.6</v>
      </c>
      <c r="L25" s="33">
        <f t="shared" si="1"/>
        <v>1.6</v>
      </c>
      <c r="M25" s="32">
        <v>3.25</v>
      </c>
    </row>
    <row r="26" spans="1:13" x14ac:dyDescent="0.25">
      <c r="A26" s="26">
        <f t="shared" si="2"/>
        <v>17</v>
      </c>
      <c r="B26" s="29"/>
      <c r="C26" s="27"/>
      <c r="D26" s="28">
        <v>3104</v>
      </c>
      <c r="E26" s="29"/>
      <c r="F26" s="30">
        <v>0.23</v>
      </c>
      <c r="G26" s="27" t="s">
        <v>1316</v>
      </c>
      <c r="H26" s="34">
        <v>1996</v>
      </c>
      <c r="I26" s="35">
        <v>1</v>
      </c>
      <c r="J26" s="29"/>
      <c r="K26" s="32">
        <f>IF(F26*I26&gt;0,F26*I26," ")</f>
        <v>0.23</v>
      </c>
      <c r="L26" s="33">
        <f t="shared" si="1"/>
        <v>0.23</v>
      </c>
      <c r="M26" s="32">
        <v>0.55000000000000004</v>
      </c>
    </row>
    <row r="27" spans="1:13" x14ac:dyDescent="0.25">
      <c r="A27" s="26">
        <f t="shared" si="2"/>
        <v>18</v>
      </c>
      <c r="B27" s="29"/>
      <c r="C27" s="27"/>
      <c r="D27" s="28">
        <v>3106</v>
      </c>
      <c r="E27" s="29"/>
      <c r="F27" s="30">
        <v>0.32</v>
      </c>
      <c r="G27" s="27" t="s">
        <v>1317</v>
      </c>
      <c r="H27" s="34">
        <v>1996</v>
      </c>
      <c r="I27" s="35">
        <v>1</v>
      </c>
      <c r="J27" s="29"/>
      <c r="K27" s="32">
        <f>IF(F27*I27&gt;0,F27*I27," ")</f>
        <v>0.32</v>
      </c>
      <c r="L27" s="33">
        <f t="shared" si="1"/>
        <v>0.32</v>
      </c>
      <c r="M27" s="32">
        <v>0.65</v>
      </c>
    </row>
    <row r="28" spans="1:13" x14ac:dyDescent="0.25">
      <c r="A28" s="26">
        <f t="shared" si="2"/>
        <v>19</v>
      </c>
      <c r="B28" s="29"/>
      <c r="C28" s="27"/>
      <c r="D28" s="28">
        <f>D27+1</f>
        <v>3107</v>
      </c>
      <c r="E28" s="29"/>
      <c r="F28" s="30">
        <v>0.32</v>
      </c>
      <c r="G28" s="27" t="s">
        <v>532</v>
      </c>
      <c r="H28" s="34">
        <v>1996</v>
      </c>
      <c r="I28" s="35">
        <v>1</v>
      </c>
      <c r="J28" s="29"/>
      <c r="K28" s="32">
        <f t="shared" si="3"/>
        <v>0.32</v>
      </c>
      <c r="L28" s="33">
        <f t="shared" si="1"/>
        <v>0.32</v>
      </c>
      <c r="M28" s="32">
        <v>0.65</v>
      </c>
    </row>
    <row r="29" spans="1:13" x14ac:dyDescent="0.25">
      <c r="A29" s="26">
        <f t="shared" si="2"/>
        <v>20</v>
      </c>
      <c r="B29" s="29"/>
      <c r="C29" s="27"/>
      <c r="D29" s="36" t="s">
        <v>1318</v>
      </c>
      <c r="E29" s="29" t="s">
        <v>69</v>
      </c>
      <c r="F29" s="30">
        <v>0.32</v>
      </c>
      <c r="G29" s="27" t="s">
        <v>532</v>
      </c>
      <c r="H29" s="34">
        <v>1996</v>
      </c>
      <c r="I29" s="35">
        <v>4</v>
      </c>
      <c r="J29" s="29"/>
      <c r="K29" s="32">
        <f t="shared" si="3"/>
        <v>1.28</v>
      </c>
      <c r="L29" s="33">
        <f t="shared" si="1"/>
        <v>1.28</v>
      </c>
      <c r="M29" s="32">
        <v>2.6</v>
      </c>
    </row>
    <row r="30" spans="1:13" x14ac:dyDescent="0.25">
      <c r="A30" s="26">
        <f t="shared" si="2"/>
        <v>21</v>
      </c>
      <c r="B30" s="29"/>
      <c r="C30" s="27"/>
      <c r="D30" s="28">
        <v>3118</v>
      </c>
      <c r="E30" s="29"/>
      <c r="F30" s="30">
        <v>0.32</v>
      </c>
      <c r="G30" s="27" t="s">
        <v>1319</v>
      </c>
      <c r="H30" s="34">
        <v>1996</v>
      </c>
      <c r="I30" s="35">
        <v>1</v>
      </c>
      <c r="J30" s="29" t="s">
        <v>1248</v>
      </c>
      <c r="K30" s="32">
        <f t="shared" si="3"/>
        <v>0.32</v>
      </c>
      <c r="L30" s="33">
        <f t="shared" si="1"/>
        <v>0.32</v>
      </c>
      <c r="M30" s="32">
        <v>0.65</v>
      </c>
    </row>
    <row r="31" spans="1:13" x14ac:dyDescent="0.25">
      <c r="A31" s="26">
        <f t="shared" si="2"/>
        <v>22</v>
      </c>
      <c r="B31" s="29"/>
      <c r="C31" s="27"/>
      <c r="D31" s="28">
        <f t="shared" ref="D31:D57" si="4">D30+1</f>
        <v>3119</v>
      </c>
      <c r="E31" s="29"/>
      <c r="F31" s="30">
        <v>0.5</v>
      </c>
      <c r="G31" s="27" t="s">
        <v>1320</v>
      </c>
      <c r="H31" s="34">
        <v>1996</v>
      </c>
      <c r="I31" s="35">
        <v>2</v>
      </c>
      <c r="J31" s="29"/>
      <c r="K31" s="32">
        <f t="shared" si="3"/>
        <v>1</v>
      </c>
      <c r="L31" s="33">
        <f t="shared" si="1"/>
        <v>1</v>
      </c>
      <c r="M31" s="32">
        <v>2.75</v>
      </c>
    </row>
    <row r="32" spans="1:13" x14ac:dyDescent="0.25">
      <c r="A32" s="26">
        <f t="shared" si="2"/>
        <v>23</v>
      </c>
      <c r="B32" s="29"/>
      <c r="C32" s="27"/>
      <c r="D32" s="28">
        <f t="shared" si="4"/>
        <v>3120</v>
      </c>
      <c r="E32" s="29"/>
      <c r="F32" s="30">
        <v>0.32</v>
      </c>
      <c r="G32" s="27" t="s">
        <v>1189</v>
      </c>
      <c r="H32" s="34">
        <v>1997</v>
      </c>
      <c r="I32" s="35">
        <v>1</v>
      </c>
      <c r="J32" s="29"/>
      <c r="K32" s="32">
        <f t="shared" si="3"/>
        <v>0.32</v>
      </c>
      <c r="L32" s="33">
        <f t="shared" si="1"/>
        <v>0.32</v>
      </c>
      <c r="M32" s="32">
        <v>0.8</v>
      </c>
    </row>
    <row r="33" spans="1:13" x14ac:dyDescent="0.25">
      <c r="A33" s="26">
        <f t="shared" si="2"/>
        <v>24</v>
      </c>
      <c r="B33" s="29"/>
      <c r="C33" s="27"/>
      <c r="D33" s="28">
        <f t="shared" si="4"/>
        <v>3121</v>
      </c>
      <c r="E33" s="29"/>
      <c r="F33" s="30">
        <v>0.32</v>
      </c>
      <c r="G33" s="27" t="s">
        <v>1321</v>
      </c>
      <c r="H33" s="34">
        <v>1997</v>
      </c>
      <c r="I33" s="35">
        <v>1</v>
      </c>
      <c r="J33" s="29" t="s">
        <v>1248</v>
      </c>
      <c r="K33" s="32">
        <f t="shared" si="3"/>
        <v>0.32</v>
      </c>
      <c r="L33" s="33">
        <f t="shared" si="1"/>
        <v>0.32</v>
      </c>
      <c r="M33" s="32">
        <v>0.7</v>
      </c>
    </row>
    <row r="34" spans="1:13" x14ac:dyDescent="0.25">
      <c r="A34" s="26">
        <f t="shared" si="2"/>
        <v>25</v>
      </c>
      <c r="B34" s="29"/>
      <c r="C34" s="27"/>
      <c r="D34" s="28">
        <f t="shared" si="4"/>
        <v>3122</v>
      </c>
      <c r="E34" s="29"/>
      <c r="F34" s="30">
        <v>0.32</v>
      </c>
      <c r="G34" s="27" t="s">
        <v>130</v>
      </c>
      <c r="H34" s="34">
        <v>1997</v>
      </c>
      <c r="I34" s="35">
        <v>1</v>
      </c>
      <c r="J34" s="29" t="s">
        <v>1248</v>
      </c>
      <c r="K34" s="32">
        <f t="shared" si="3"/>
        <v>0.32</v>
      </c>
      <c r="L34" s="33">
        <f t="shared" si="1"/>
        <v>0.32</v>
      </c>
      <c r="M34" s="32">
        <v>0.7</v>
      </c>
    </row>
    <row r="35" spans="1:13" x14ac:dyDescent="0.25">
      <c r="A35" s="26">
        <f t="shared" si="2"/>
        <v>26</v>
      </c>
      <c r="B35" s="29"/>
      <c r="C35" s="27"/>
      <c r="D35" s="36" t="s">
        <v>1322</v>
      </c>
      <c r="E35" s="29"/>
      <c r="F35" s="30">
        <v>0.32</v>
      </c>
      <c r="G35" s="27" t="s">
        <v>130</v>
      </c>
      <c r="H35" s="34">
        <v>1997</v>
      </c>
      <c r="I35" s="35">
        <v>1</v>
      </c>
      <c r="J35" s="29" t="s">
        <v>1248</v>
      </c>
      <c r="K35" s="32">
        <f t="shared" si="3"/>
        <v>0.32</v>
      </c>
      <c r="L35" s="33">
        <f t="shared" si="1"/>
        <v>0.32</v>
      </c>
      <c r="M35" s="32">
        <v>1.5</v>
      </c>
    </row>
    <row r="36" spans="1:13" x14ac:dyDescent="0.25">
      <c r="A36" s="26">
        <f t="shared" si="2"/>
        <v>27</v>
      </c>
      <c r="B36" s="29"/>
      <c r="C36" s="27"/>
      <c r="D36" s="28">
        <v>3123</v>
      </c>
      <c r="E36" s="29"/>
      <c r="F36" s="30">
        <v>0.32</v>
      </c>
      <c r="G36" s="27" t="s">
        <v>1323</v>
      </c>
      <c r="H36" s="34">
        <v>1997</v>
      </c>
      <c r="I36" s="35">
        <v>1</v>
      </c>
      <c r="J36" s="29" t="s">
        <v>1248</v>
      </c>
      <c r="K36" s="32">
        <f t="shared" si="3"/>
        <v>0.32</v>
      </c>
      <c r="L36" s="33">
        <f t="shared" si="1"/>
        <v>0.32</v>
      </c>
      <c r="M36" s="32">
        <v>0.65</v>
      </c>
    </row>
    <row r="37" spans="1:13" x14ac:dyDescent="0.25">
      <c r="A37" s="26">
        <f t="shared" si="2"/>
        <v>28</v>
      </c>
      <c r="B37" s="29"/>
      <c r="C37" s="27"/>
      <c r="D37" s="28">
        <f t="shared" si="4"/>
        <v>3124</v>
      </c>
      <c r="E37" s="29"/>
      <c r="F37" s="30">
        <v>0.55000000000000004</v>
      </c>
      <c r="G37" s="27" t="s">
        <v>1323</v>
      </c>
      <c r="H37" s="34">
        <v>1997</v>
      </c>
      <c r="I37" s="35">
        <v>1</v>
      </c>
      <c r="J37" s="29" t="s">
        <v>1248</v>
      </c>
      <c r="K37" s="32">
        <f t="shared" si="3"/>
        <v>0.55000000000000004</v>
      </c>
      <c r="L37" s="33">
        <f t="shared" si="1"/>
        <v>0.55000000000000004</v>
      </c>
      <c r="M37" s="32">
        <v>1.1000000000000001</v>
      </c>
    </row>
    <row r="38" spans="1:13" x14ac:dyDescent="0.25">
      <c r="A38" s="26">
        <f t="shared" si="2"/>
        <v>29</v>
      </c>
      <c r="B38" s="29"/>
      <c r="C38" s="27"/>
      <c r="D38" s="28">
        <f t="shared" si="4"/>
        <v>3125</v>
      </c>
      <c r="E38" s="29"/>
      <c r="F38" s="30">
        <v>0.32</v>
      </c>
      <c r="G38" s="27" t="s">
        <v>1324</v>
      </c>
      <c r="H38" s="34">
        <v>1997</v>
      </c>
      <c r="I38" s="35">
        <v>1</v>
      </c>
      <c r="J38" s="29" t="s">
        <v>1248</v>
      </c>
      <c r="K38" s="32">
        <f t="shared" si="3"/>
        <v>0.32</v>
      </c>
      <c r="L38" s="33">
        <f t="shared" si="1"/>
        <v>0.32</v>
      </c>
      <c r="M38" s="32">
        <v>0.65</v>
      </c>
    </row>
    <row r="39" spans="1:13" x14ac:dyDescent="0.25">
      <c r="A39" s="26">
        <f t="shared" si="2"/>
        <v>30</v>
      </c>
      <c r="B39" s="29"/>
      <c r="C39" s="27"/>
      <c r="D39" s="36" t="s">
        <v>1325</v>
      </c>
      <c r="E39" s="29"/>
      <c r="F39" s="30">
        <v>0.32</v>
      </c>
      <c r="G39" s="27" t="s">
        <v>1326</v>
      </c>
      <c r="H39" s="34">
        <v>1997</v>
      </c>
      <c r="I39" s="35">
        <v>2</v>
      </c>
      <c r="J39" s="29" t="s">
        <v>1248</v>
      </c>
      <c r="K39" s="32">
        <f t="shared" si="3"/>
        <v>0.64</v>
      </c>
      <c r="L39" s="33">
        <f t="shared" si="1"/>
        <v>0.64</v>
      </c>
      <c r="M39" s="32">
        <v>1.3</v>
      </c>
    </row>
    <row r="40" spans="1:13" x14ac:dyDescent="0.25">
      <c r="A40" s="26">
        <f t="shared" si="2"/>
        <v>31</v>
      </c>
      <c r="B40" s="29"/>
      <c r="C40" s="27"/>
      <c r="D40" s="36">
        <v>3128</v>
      </c>
      <c r="E40" s="29" t="s">
        <v>51</v>
      </c>
      <c r="F40" s="30">
        <v>0.32</v>
      </c>
      <c r="G40" s="27" t="s">
        <v>1326</v>
      </c>
      <c r="H40" s="34">
        <v>1997</v>
      </c>
      <c r="I40" s="35">
        <v>5</v>
      </c>
      <c r="J40" s="29" t="s">
        <v>1248</v>
      </c>
      <c r="K40" s="32">
        <f t="shared" si="3"/>
        <v>1.6</v>
      </c>
      <c r="L40" s="33">
        <f t="shared" si="1"/>
        <v>1.6</v>
      </c>
      <c r="M40" s="32">
        <v>6.5</v>
      </c>
    </row>
    <row r="41" spans="1:13" x14ac:dyDescent="0.25">
      <c r="A41" s="26">
        <f t="shared" si="2"/>
        <v>32</v>
      </c>
      <c r="B41" s="29"/>
      <c r="C41" s="27"/>
      <c r="D41" s="28">
        <v>3130</v>
      </c>
      <c r="E41" s="29"/>
      <c r="F41" s="30">
        <v>0.32</v>
      </c>
      <c r="G41" s="27" t="s">
        <v>1327</v>
      </c>
      <c r="H41" s="34">
        <v>1997</v>
      </c>
      <c r="I41" s="35">
        <v>1</v>
      </c>
      <c r="J41" s="29"/>
      <c r="K41" s="32">
        <f t="shared" si="3"/>
        <v>0.32</v>
      </c>
      <c r="L41" s="33">
        <f t="shared" si="1"/>
        <v>0.32</v>
      </c>
      <c r="M41" s="32">
        <v>0.65</v>
      </c>
    </row>
    <row r="42" spans="1:13" x14ac:dyDescent="0.25">
      <c r="A42" s="26">
        <f t="shared" si="2"/>
        <v>33</v>
      </c>
      <c r="B42" s="29"/>
      <c r="C42" s="27"/>
      <c r="D42" s="28">
        <f t="shared" si="4"/>
        <v>3131</v>
      </c>
      <c r="E42" s="29"/>
      <c r="F42" s="30">
        <v>0.32</v>
      </c>
      <c r="G42" s="27" t="s">
        <v>1327</v>
      </c>
      <c r="H42" s="34">
        <v>1997</v>
      </c>
      <c r="I42" s="35">
        <v>1</v>
      </c>
      <c r="J42" s="29"/>
      <c r="K42" s="32">
        <f t="shared" si="3"/>
        <v>0.32</v>
      </c>
      <c r="L42" s="33">
        <f t="shared" si="1"/>
        <v>0.32</v>
      </c>
      <c r="M42" s="32">
        <v>0.65</v>
      </c>
    </row>
    <row r="43" spans="1:13" x14ac:dyDescent="0.25">
      <c r="A43" s="26">
        <f t="shared" si="2"/>
        <v>34</v>
      </c>
      <c r="B43" s="29"/>
      <c r="C43" s="27"/>
      <c r="D43" s="36" t="s">
        <v>1328</v>
      </c>
      <c r="E43" s="29"/>
      <c r="F43" s="30">
        <v>0.32</v>
      </c>
      <c r="G43" s="27" t="s">
        <v>1327</v>
      </c>
      <c r="H43" s="34">
        <v>1997</v>
      </c>
      <c r="I43" s="35">
        <v>2</v>
      </c>
      <c r="J43" s="29"/>
      <c r="K43" s="32">
        <f t="shared" si="3"/>
        <v>0.64</v>
      </c>
      <c r="L43" s="33">
        <f t="shared" si="1"/>
        <v>0.64</v>
      </c>
      <c r="M43" s="32">
        <v>1.3</v>
      </c>
    </row>
    <row r="44" spans="1:13" x14ac:dyDescent="0.25">
      <c r="A44" s="26">
        <f t="shared" si="2"/>
        <v>35</v>
      </c>
      <c r="B44" s="29"/>
      <c r="C44" s="27"/>
      <c r="D44" s="28">
        <f>D42+1</f>
        <v>3132</v>
      </c>
      <c r="E44" s="29"/>
      <c r="F44" s="30">
        <v>0.25</v>
      </c>
      <c r="G44" s="27" t="s">
        <v>1329</v>
      </c>
      <c r="H44" s="34">
        <v>1997</v>
      </c>
      <c r="I44" s="35">
        <v>1</v>
      </c>
      <c r="J44" s="29"/>
      <c r="K44" s="32">
        <f>IF(F44*I44&gt;0,F44*I44," ")</f>
        <v>0.25</v>
      </c>
      <c r="L44" s="33">
        <f t="shared" si="1"/>
        <v>0.25</v>
      </c>
      <c r="M44" s="32">
        <v>1.5</v>
      </c>
    </row>
    <row r="45" spans="1:13" x14ac:dyDescent="0.25">
      <c r="A45" s="26">
        <f t="shared" si="2"/>
        <v>36</v>
      </c>
      <c r="B45" s="29"/>
      <c r="C45" s="27"/>
      <c r="D45" s="28">
        <f t="shared" si="4"/>
        <v>3133</v>
      </c>
      <c r="E45" s="29"/>
      <c r="F45" s="30">
        <v>0.32</v>
      </c>
      <c r="G45" s="27" t="s">
        <v>1258</v>
      </c>
      <c r="H45" s="34">
        <v>1997</v>
      </c>
      <c r="I45" s="35">
        <v>1</v>
      </c>
      <c r="J45" s="29"/>
      <c r="K45" s="32">
        <f>IF(F45*I45&gt;0,F45*I45," ")</f>
        <v>0.32</v>
      </c>
      <c r="L45" s="33">
        <f t="shared" si="1"/>
        <v>0.32</v>
      </c>
      <c r="M45" s="32">
        <v>1.75</v>
      </c>
    </row>
    <row r="46" spans="1:13" x14ac:dyDescent="0.25">
      <c r="A46" s="26">
        <f t="shared" si="2"/>
        <v>37</v>
      </c>
      <c r="B46" s="29"/>
      <c r="C46" s="27"/>
      <c r="D46" s="28">
        <f t="shared" si="4"/>
        <v>3134</v>
      </c>
      <c r="E46" s="29"/>
      <c r="F46" s="30">
        <v>0.32</v>
      </c>
      <c r="G46" s="27" t="s">
        <v>1330</v>
      </c>
      <c r="H46" s="34">
        <v>1997</v>
      </c>
      <c r="I46" s="35">
        <v>1</v>
      </c>
      <c r="J46" s="29"/>
      <c r="K46" s="32">
        <f t="shared" si="3"/>
        <v>0.32</v>
      </c>
      <c r="L46" s="33">
        <f t="shared" si="1"/>
        <v>0.32</v>
      </c>
      <c r="M46" s="32">
        <v>0.65</v>
      </c>
    </row>
    <row r="47" spans="1:13" x14ac:dyDescent="0.25">
      <c r="A47" s="26">
        <f t="shared" si="2"/>
        <v>38</v>
      </c>
      <c r="B47" s="29"/>
      <c r="C47" s="27"/>
      <c r="D47" s="28">
        <f t="shared" si="4"/>
        <v>3135</v>
      </c>
      <c r="E47" s="29"/>
      <c r="F47" s="30">
        <v>0.32</v>
      </c>
      <c r="G47" s="27" t="s">
        <v>1331</v>
      </c>
      <c r="H47" s="34">
        <v>1997</v>
      </c>
      <c r="I47" s="35">
        <v>1</v>
      </c>
      <c r="J47" s="29"/>
      <c r="K47" s="32">
        <f t="shared" si="3"/>
        <v>0.32</v>
      </c>
      <c r="L47" s="33">
        <f t="shared" si="1"/>
        <v>0.32</v>
      </c>
      <c r="M47" s="32">
        <v>0.65</v>
      </c>
    </row>
    <row r="48" spans="1:13" x14ac:dyDescent="0.25">
      <c r="A48" s="26">
        <f t="shared" si="2"/>
        <v>39</v>
      </c>
      <c r="B48" s="29"/>
      <c r="C48" s="27"/>
      <c r="D48" s="28">
        <v>3137</v>
      </c>
      <c r="E48" s="29"/>
      <c r="F48" s="30">
        <v>0.32</v>
      </c>
      <c r="G48" s="27" t="s">
        <v>1332</v>
      </c>
      <c r="H48" s="34">
        <v>1997</v>
      </c>
      <c r="I48" s="35">
        <v>10</v>
      </c>
      <c r="J48" s="29"/>
      <c r="K48" s="32">
        <f>IF(F48*I48&gt;0,F48*I48," ")</f>
        <v>3.2</v>
      </c>
      <c r="L48" s="33">
        <f t="shared" si="1"/>
        <v>3.2</v>
      </c>
      <c r="M48" s="32">
        <v>6.75</v>
      </c>
    </row>
    <row r="49" spans="1:13" x14ac:dyDescent="0.25">
      <c r="A49" s="26">
        <f t="shared" si="2"/>
        <v>40</v>
      </c>
      <c r="B49" s="29"/>
      <c r="C49" s="27"/>
      <c r="D49" s="28">
        <v>3138</v>
      </c>
      <c r="E49" s="29"/>
      <c r="F49" s="30">
        <v>0.32</v>
      </c>
      <c r="G49" s="27" t="s">
        <v>1332</v>
      </c>
      <c r="H49" s="34">
        <v>1997</v>
      </c>
      <c r="I49" s="35">
        <v>10</v>
      </c>
      <c r="J49" s="29"/>
      <c r="K49" s="32">
        <f t="shared" si="3"/>
        <v>3.2</v>
      </c>
      <c r="L49" s="33">
        <f t="shared" si="1"/>
        <v>3.2</v>
      </c>
      <c r="M49" s="32">
        <v>160</v>
      </c>
    </row>
    <row r="50" spans="1:13" x14ac:dyDescent="0.25">
      <c r="A50" s="26">
        <f t="shared" si="2"/>
        <v>41</v>
      </c>
      <c r="B50" s="29"/>
      <c r="C50" s="27"/>
      <c r="D50" s="28">
        <f t="shared" si="4"/>
        <v>3139</v>
      </c>
      <c r="E50" s="29"/>
      <c r="F50" s="30">
        <v>0.5</v>
      </c>
      <c r="G50" s="27" t="s">
        <v>1333</v>
      </c>
      <c r="H50" s="34">
        <v>1997</v>
      </c>
      <c r="I50" s="35">
        <v>12</v>
      </c>
      <c r="J50" s="29"/>
      <c r="K50" s="32">
        <f t="shared" si="3"/>
        <v>6</v>
      </c>
      <c r="L50" s="33">
        <f t="shared" si="1"/>
        <v>6</v>
      </c>
      <c r="M50" s="32">
        <v>12</v>
      </c>
    </row>
    <row r="51" spans="1:13" x14ac:dyDescent="0.25">
      <c r="A51" s="26">
        <f t="shared" si="2"/>
        <v>42</v>
      </c>
      <c r="B51" s="29"/>
      <c r="C51" s="27"/>
      <c r="D51" s="28">
        <f t="shared" si="4"/>
        <v>3140</v>
      </c>
      <c r="E51" s="29"/>
      <c r="F51" s="30">
        <v>0.6</v>
      </c>
      <c r="G51" s="27" t="s">
        <v>1333</v>
      </c>
      <c r="H51" s="34">
        <v>1997</v>
      </c>
      <c r="I51" s="35">
        <v>12</v>
      </c>
      <c r="J51" s="29"/>
      <c r="K51" s="32">
        <f t="shared" si="3"/>
        <v>7.1999999999999993</v>
      </c>
      <c r="L51" s="33">
        <f t="shared" si="1"/>
        <v>7.1999999999999993</v>
      </c>
      <c r="M51" s="32">
        <v>14.5</v>
      </c>
    </row>
    <row r="52" spans="1:13" x14ac:dyDescent="0.25">
      <c r="A52" s="26">
        <f t="shared" si="2"/>
        <v>43</v>
      </c>
      <c r="B52" s="29"/>
      <c r="C52" s="27"/>
      <c r="D52" s="28">
        <f t="shared" si="4"/>
        <v>3141</v>
      </c>
      <c r="E52" s="29"/>
      <c r="F52" s="30">
        <v>0.32</v>
      </c>
      <c r="G52" s="27" t="s">
        <v>1334</v>
      </c>
      <c r="H52" s="34">
        <v>1997</v>
      </c>
      <c r="I52" s="35">
        <v>1</v>
      </c>
      <c r="J52" s="29"/>
      <c r="K52" s="32">
        <f t="shared" si="3"/>
        <v>0.32</v>
      </c>
      <c r="L52" s="33">
        <f t="shared" si="1"/>
        <v>0.32</v>
      </c>
      <c r="M52" s="32">
        <v>0.65</v>
      </c>
    </row>
    <row r="53" spans="1:13" x14ac:dyDescent="0.25">
      <c r="A53" s="26">
        <f t="shared" si="2"/>
        <v>44</v>
      </c>
      <c r="B53" s="29"/>
      <c r="C53" s="27"/>
      <c r="D53" s="36" t="s">
        <v>1335</v>
      </c>
      <c r="E53" s="29" t="s">
        <v>69</v>
      </c>
      <c r="F53" s="30">
        <v>0.32</v>
      </c>
      <c r="G53" s="27" t="s">
        <v>1336</v>
      </c>
      <c r="H53" s="34">
        <v>1997</v>
      </c>
      <c r="I53" s="35">
        <v>4</v>
      </c>
      <c r="J53" s="29"/>
      <c r="K53" s="32">
        <f t="shared" si="3"/>
        <v>1.28</v>
      </c>
      <c r="L53" s="33">
        <f t="shared" si="1"/>
        <v>1.28</v>
      </c>
      <c r="M53" s="32">
        <v>2.6</v>
      </c>
    </row>
    <row r="54" spans="1:13" x14ac:dyDescent="0.25">
      <c r="A54" s="26">
        <f t="shared" si="2"/>
        <v>45</v>
      </c>
      <c r="B54" s="29"/>
      <c r="C54" s="27"/>
      <c r="D54" s="28">
        <v>3147</v>
      </c>
      <c r="E54" s="29"/>
      <c r="F54" s="30">
        <v>0.32</v>
      </c>
      <c r="G54" s="27" t="s">
        <v>1337</v>
      </c>
      <c r="H54" s="34">
        <v>1997</v>
      </c>
      <c r="I54" s="35">
        <v>1</v>
      </c>
      <c r="J54" s="27"/>
      <c r="K54" s="32">
        <f t="shared" si="3"/>
        <v>0.32</v>
      </c>
      <c r="L54" s="33">
        <f t="shared" si="1"/>
        <v>0.32</v>
      </c>
      <c r="M54" s="32">
        <v>0.65</v>
      </c>
    </row>
    <row r="55" spans="1:13" x14ac:dyDescent="0.25">
      <c r="A55" s="26">
        <f t="shared" si="2"/>
        <v>46</v>
      </c>
      <c r="B55" s="29"/>
      <c r="C55" s="27"/>
      <c r="D55" s="28">
        <f t="shared" si="4"/>
        <v>3148</v>
      </c>
      <c r="E55" s="29"/>
      <c r="F55" s="30">
        <v>0.32</v>
      </c>
      <c r="G55" s="27" t="s">
        <v>1338</v>
      </c>
      <c r="H55" s="34">
        <v>1997</v>
      </c>
      <c r="I55" s="35">
        <v>1</v>
      </c>
      <c r="J55" s="29"/>
      <c r="K55" s="32">
        <f t="shared" si="3"/>
        <v>0.32</v>
      </c>
      <c r="L55" s="33">
        <f t="shared" si="1"/>
        <v>0.32</v>
      </c>
      <c r="M55" s="32">
        <v>0.65</v>
      </c>
    </row>
    <row r="56" spans="1:13" x14ac:dyDescent="0.25">
      <c r="A56" s="26">
        <f t="shared" si="2"/>
        <v>47</v>
      </c>
      <c r="B56" s="29"/>
      <c r="C56" s="27"/>
      <c r="D56" s="28">
        <f t="shared" si="4"/>
        <v>3149</v>
      </c>
      <c r="E56" s="29"/>
      <c r="F56" s="30">
        <v>0.32</v>
      </c>
      <c r="G56" s="27" t="s">
        <v>1339</v>
      </c>
      <c r="H56" s="34">
        <v>1997</v>
      </c>
      <c r="I56" s="35">
        <v>1</v>
      </c>
      <c r="J56" s="29"/>
      <c r="K56" s="32">
        <f t="shared" si="3"/>
        <v>0.32</v>
      </c>
      <c r="L56" s="33">
        <f t="shared" si="1"/>
        <v>0.32</v>
      </c>
      <c r="M56" s="32">
        <v>0.65</v>
      </c>
    </row>
    <row r="57" spans="1:13" x14ac:dyDescent="0.25">
      <c r="A57" s="26">
        <f t="shared" si="2"/>
        <v>48</v>
      </c>
      <c r="B57" s="27" t="s">
        <v>30</v>
      </c>
      <c r="C57" s="27"/>
      <c r="D57" s="28">
        <f t="shared" si="4"/>
        <v>3150</v>
      </c>
      <c r="E57" s="29"/>
      <c r="F57" s="30">
        <v>0.32</v>
      </c>
      <c r="G57" s="27" t="s">
        <v>1340</v>
      </c>
      <c r="H57" s="34">
        <v>1997</v>
      </c>
      <c r="I57" s="35">
        <v>1</v>
      </c>
      <c r="J57" s="29"/>
      <c r="K57" s="32">
        <f t="shared" si="3"/>
        <v>0.32</v>
      </c>
      <c r="L57" s="33">
        <f t="shared" si="1"/>
        <v>0.32</v>
      </c>
      <c r="M57" s="32">
        <v>0.65</v>
      </c>
    </row>
    <row r="58" spans="1:13" x14ac:dyDescent="0.25">
      <c r="A58" s="26">
        <f t="shared" si="2"/>
        <v>49</v>
      </c>
      <c r="B58" s="29"/>
      <c r="C58" s="27"/>
      <c r="D58" s="28">
        <v>3152</v>
      </c>
      <c r="E58" s="29"/>
      <c r="F58" s="30">
        <v>0.32</v>
      </c>
      <c r="G58" s="27" t="s">
        <v>1341</v>
      </c>
      <c r="H58" s="34">
        <v>1997</v>
      </c>
      <c r="I58" s="35">
        <v>1</v>
      </c>
      <c r="J58" s="29"/>
      <c r="K58" s="32">
        <f>IF(F58*I58&gt;0,F58*I58," ")</f>
        <v>0.32</v>
      </c>
      <c r="L58" s="33">
        <f t="shared" si="1"/>
        <v>0.32</v>
      </c>
      <c r="M58" s="32">
        <v>0.85</v>
      </c>
    </row>
    <row r="59" spans="1:13" x14ac:dyDescent="0.25">
      <c r="A59" s="26">
        <f t="shared" si="2"/>
        <v>50</v>
      </c>
      <c r="B59" s="29"/>
      <c r="C59" s="27"/>
      <c r="D59" s="28">
        <f>D58+1</f>
        <v>3153</v>
      </c>
      <c r="E59" s="29"/>
      <c r="F59" s="30">
        <v>0.32</v>
      </c>
      <c r="G59" s="27" t="s">
        <v>1342</v>
      </c>
      <c r="H59" s="34">
        <v>1997</v>
      </c>
      <c r="I59" s="35">
        <v>1</v>
      </c>
      <c r="J59" s="29"/>
      <c r="K59" s="32">
        <f>IF(F59*I59&gt;0,F59*I59," ")</f>
        <v>0.32</v>
      </c>
      <c r="L59" s="33">
        <f t="shared" si="1"/>
        <v>0.32</v>
      </c>
      <c r="M59" s="32">
        <v>0.65</v>
      </c>
    </row>
    <row r="60" spans="1:13" x14ac:dyDescent="0.25">
      <c r="A60" s="26">
        <f t="shared" si="2"/>
        <v>51</v>
      </c>
      <c r="B60" s="29"/>
      <c r="C60" s="27"/>
      <c r="D60" s="28">
        <v>3166</v>
      </c>
      <c r="E60" s="29"/>
      <c r="F60" s="30">
        <v>0.32</v>
      </c>
      <c r="G60" s="27" t="s">
        <v>1343</v>
      </c>
      <c r="H60" s="34">
        <v>1997</v>
      </c>
      <c r="I60" s="35">
        <v>1</v>
      </c>
      <c r="J60" s="29"/>
      <c r="K60" s="32">
        <f t="shared" ref="K60:K84" si="5">IF(F60*I60&gt;0,F60*I60," ")</f>
        <v>0.32</v>
      </c>
      <c r="L60" s="33">
        <f t="shared" si="1"/>
        <v>0.32</v>
      </c>
      <c r="M60" s="32">
        <v>0.65</v>
      </c>
    </row>
    <row r="61" spans="1:13" x14ac:dyDescent="0.25">
      <c r="A61" s="26">
        <f t="shared" si="2"/>
        <v>52</v>
      </c>
      <c r="B61" s="29"/>
      <c r="C61" s="27"/>
      <c r="D61" s="28">
        <f>D60+1</f>
        <v>3167</v>
      </c>
      <c r="E61" s="29"/>
      <c r="F61" s="30">
        <v>0.32</v>
      </c>
      <c r="G61" s="27" t="s">
        <v>1344</v>
      </c>
      <c r="H61" s="34">
        <v>1997</v>
      </c>
      <c r="I61" s="35">
        <v>1</v>
      </c>
      <c r="J61" s="29"/>
      <c r="K61" s="32">
        <f t="shared" si="5"/>
        <v>0.32</v>
      </c>
      <c r="L61" s="33">
        <f t="shared" si="1"/>
        <v>0.32</v>
      </c>
      <c r="M61" s="32">
        <v>0.65</v>
      </c>
    </row>
    <row r="62" spans="1:13" x14ac:dyDescent="0.25">
      <c r="A62" s="26">
        <f t="shared" si="2"/>
        <v>53</v>
      </c>
      <c r="B62" s="29"/>
      <c r="C62" s="27"/>
      <c r="D62" s="36" t="s">
        <v>1345</v>
      </c>
      <c r="E62" s="29" t="s">
        <v>69</v>
      </c>
      <c r="F62" s="30">
        <v>0.32</v>
      </c>
      <c r="G62" s="27" t="s">
        <v>1346</v>
      </c>
      <c r="H62" s="34">
        <v>1997</v>
      </c>
      <c r="I62" s="35">
        <v>5</v>
      </c>
      <c r="J62" s="29"/>
      <c r="K62" s="32">
        <f t="shared" si="5"/>
        <v>1.6</v>
      </c>
      <c r="L62" s="33">
        <f t="shared" si="1"/>
        <v>1.6</v>
      </c>
      <c r="M62" s="32">
        <v>3.75</v>
      </c>
    </row>
    <row r="63" spans="1:13" x14ac:dyDescent="0.25">
      <c r="A63" s="26">
        <f t="shared" si="2"/>
        <v>54</v>
      </c>
      <c r="B63" s="29"/>
      <c r="C63" s="27"/>
      <c r="D63" s="28">
        <v>3173</v>
      </c>
      <c r="E63" s="29"/>
      <c r="F63" s="30">
        <v>0.32</v>
      </c>
      <c r="G63" s="27" t="s">
        <v>1347</v>
      </c>
      <c r="H63" s="34">
        <v>1997</v>
      </c>
      <c r="I63" s="35">
        <v>1</v>
      </c>
      <c r="J63" s="29"/>
      <c r="K63" s="32">
        <f t="shared" si="5"/>
        <v>0.32</v>
      </c>
      <c r="L63" s="33">
        <f t="shared" si="1"/>
        <v>0.32</v>
      </c>
      <c r="M63" s="32">
        <v>0.65</v>
      </c>
    </row>
    <row r="64" spans="1:13" x14ac:dyDescent="0.25">
      <c r="A64" s="26">
        <f t="shared" si="2"/>
        <v>55</v>
      </c>
      <c r="B64" s="29"/>
      <c r="C64" s="27"/>
      <c r="D64" s="28">
        <f t="shared" ref="D64:D71" si="6">D63+1</f>
        <v>3174</v>
      </c>
      <c r="E64" s="29"/>
      <c r="F64" s="30">
        <v>0.32</v>
      </c>
      <c r="G64" s="27" t="s">
        <v>1348</v>
      </c>
      <c r="H64" s="34">
        <v>1997</v>
      </c>
      <c r="I64" s="35">
        <v>1</v>
      </c>
      <c r="J64" s="29"/>
      <c r="K64" s="32">
        <f t="shared" si="5"/>
        <v>0.32</v>
      </c>
      <c r="L64" s="33">
        <f t="shared" si="1"/>
        <v>0.32</v>
      </c>
      <c r="M64" s="32">
        <v>0.65</v>
      </c>
    </row>
    <row r="65" spans="1:13" x14ac:dyDescent="0.25">
      <c r="A65" s="26">
        <f t="shared" si="2"/>
        <v>56</v>
      </c>
      <c r="B65" s="29"/>
      <c r="C65" s="27"/>
      <c r="D65" s="28">
        <f t="shared" si="6"/>
        <v>3175</v>
      </c>
      <c r="E65" s="29"/>
      <c r="F65" s="30">
        <v>0.32</v>
      </c>
      <c r="G65" s="27" t="s">
        <v>1349</v>
      </c>
      <c r="H65" s="34">
        <v>1997</v>
      </c>
      <c r="I65" s="35">
        <v>1</v>
      </c>
      <c r="J65" s="29"/>
      <c r="K65" s="32">
        <f t="shared" si="5"/>
        <v>0.32</v>
      </c>
      <c r="L65" s="33">
        <f t="shared" si="1"/>
        <v>0.32</v>
      </c>
      <c r="M65" s="32">
        <v>0.65</v>
      </c>
    </row>
    <row r="66" spans="1:13" x14ac:dyDescent="0.25">
      <c r="A66" s="26">
        <f t="shared" si="2"/>
        <v>57</v>
      </c>
      <c r="B66" s="29"/>
      <c r="C66" s="27"/>
      <c r="D66" s="28">
        <f t="shared" si="6"/>
        <v>3176</v>
      </c>
      <c r="E66" s="29"/>
      <c r="F66" s="30">
        <v>0.32</v>
      </c>
      <c r="G66" s="27" t="s">
        <v>532</v>
      </c>
      <c r="H66" s="34">
        <v>1997</v>
      </c>
      <c r="I66" s="35">
        <v>1</v>
      </c>
      <c r="J66" s="29"/>
      <c r="K66" s="32">
        <f t="shared" si="5"/>
        <v>0.32</v>
      </c>
      <c r="L66" s="33">
        <f t="shared" si="1"/>
        <v>0.32</v>
      </c>
      <c r="M66" s="32">
        <v>0.65</v>
      </c>
    </row>
    <row r="67" spans="1:13" x14ac:dyDescent="0.25">
      <c r="A67" s="26">
        <f t="shared" si="2"/>
        <v>58</v>
      </c>
      <c r="B67" s="29"/>
      <c r="C67" s="27"/>
      <c r="D67" s="28">
        <f t="shared" si="6"/>
        <v>3177</v>
      </c>
      <c r="E67" s="29"/>
      <c r="F67" s="30">
        <v>0.32</v>
      </c>
      <c r="G67" s="27" t="s">
        <v>532</v>
      </c>
      <c r="H67" s="34">
        <v>1997</v>
      </c>
      <c r="I67" s="35">
        <v>1</v>
      </c>
      <c r="J67" s="29"/>
      <c r="K67" s="32">
        <f t="shared" si="5"/>
        <v>0.32</v>
      </c>
      <c r="L67" s="33">
        <f t="shared" si="1"/>
        <v>0.32</v>
      </c>
      <c r="M67" s="32">
        <v>0.65</v>
      </c>
    </row>
    <row r="68" spans="1:13" x14ac:dyDescent="0.25">
      <c r="A68" s="26">
        <f t="shared" si="2"/>
        <v>59</v>
      </c>
      <c r="B68" s="29"/>
      <c r="C68" s="27"/>
      <c r="D68" s="28">
        <f t="shared" si="6"/>
        <v>3178</v>
      </c>
      <c r="E68" s="29"/>
      <c r="F68" s="30">
        <v>3</v>
      </c>
      <c r="G68" s="27" t="s">
        <v>1350</v>
      </c>
      <c r="H68" s="34">
        <v>1997</v>
      </c>
      <c r="I68" s="35">
        <v>2</v>
      </c>
      <c r="J68" s="29" t="s">
        <v>1667</v>
      </c>
      <c r="K68" s="32">
        <f t="shared" si="5"/>
        <v>6</v>
      </c>
      <c r="L68" s="33">
        <f t="shared" si="1"/>
        <v>6</v>
      </c>
      <c r="M68" s="32">
        <f>6*2</f>
        <v>12</v>
      </c>
    </row>
    <row r="69" spans="1:13" x14ac:dyDescent="0.25">
      <c r="A69" s="26">
        <f t="shared" si="2"/>
        <v>60</v>
      </c>
      <c r="B69" s="29"/>
      <c r="C69" s="27"/>
      <c r="D69" s="28">
        <f t="shared" si="6"/>
        <v>3179</v>
      </c>
      <c r="E69" s="29"/>
      <c r="F69" s="30">
        <v>0.32</v>
      </c>
      <c r="G69" s="27" t="s">
        <v>1189</v>
      </c>
      <c r="H69" s="34">
        <v>1998</v>
      </c>
      <c r="I69" s="35">
        <v>1</v>
      </c>
      <c r="J69" s="29"/>
      <c r="K69" s="32">
        <f t="shared" si="5"/>
        <v>0.32</v>
      </c>
      <c r="L69" s="33">
        <f t="shared" si="1"/>
        <v>0.32</v>
      </c>
      <c r="M69" s="32">
        <v>0.8</v>
      </c>
    </row>
    <row r="70" spans="1:13" x14ac:dyDescent="0.25">
      <c r="A70" s="26">
        <f t="shared" si="2"/>
        <v>61</v>
      </c>
      <c r="B70" s="29"/>
      <c r="C70" s="27"/>
      <c r="D70" s="28">
        <f t="shared" si="6"/>
        <v>3180</v>
      </c>
      <c r="E70" s="29"/>
      <c r="F70" s="30">
        <v>0.32</v>
      </c>
      <c r="G70" s="27" t="s">
        <v>1351</v>
      </c>
      <c r="H70" s="34">
        <v>1998</v>
      </c>
      <c r="I70" s="35">
        <v>1</v>
      </c>
      <c r="J70" s="29"/>
      <c r="K70" s="32">
        <f t="shared" si="5"/>
        <v>0.32</v>
      </c>
      <c r="L70" s="33">
        <f t="shared" si="1"/>
        <v>0.32</v>
      </c>
      <c r="M70" s="32">
        <v>0.75</v>
      </c>
    </row>
    <row r="71" spans="1:13" x14ac:dyDescent="0.25">
      <c r="A71" s="26">
        <f t="shared" si="2"/>
        <v>62</v>
      </c>
      <c r="B71" s="29"/>
      <c r="C71" s="27"/>
      <c r="D71" s="28">
        <f t="shared" si="6"/>
        <v>3181</v>
      </c>
      <c r="E71" s="29"/>
      <c r="F71" s="30">
        <v>0.32</v>
      </c>
      <c r="G71" s="27" t="s">
        <v>1352</v>
      </c>
      <c r="H71" s="34">
        <v>1998</v>
      </c>
      <c r="I71" s="35">
        <v>1</v>
      </c>
      <c r="J71" s="29" t="s">
        <v>1248</v>
      </c>
      <c r="K71" s="32">
        <f t="shared" si="5"/>
        <v>0.32</v>
      </c>
      <c r="L71" s="33">
        <f t="shared" si="1"/>
        <v>0.32</v>
      </c>
      <c r="M71" s="32">
        <v>0.7</v>
      </c>
    </row>
    <row r="72" spans="1:13" x14ac:dyDescent="0.25">
      <c r="A72" s="26">
        <f t="shared" si="2"/>
        <v>63</v>
      </c>
      <c r="B72" s="29"/>
      <c r="C72" s="27"/>
      <c r="D72" s="28">
        <v>3192</v>
      </c>
      <c r="E72" s="29"/>
      <c r="F72" s="30">
        <v>0.32</v>
      </c>
      <c r="G72" s="27" t="s">
        <v>1353</v>
      </c>
      <c r="H72" s="34">
        <v>1998</v>
      </c>
      <c r="I72" s="35">
        <v>1</v>
      </c>
      <c r="J72" s="29"/>
      <c r="K72" s="32">
        <f t="shared" si="5"/>
        <v>0.32</v>
      </c>
      <c r="L72" s="33">
        <f t="shared" si="1"/>
        <v>0.32</v>
      </c>
      <c r="M72" s="32">
        <v>0.7</v>
      </c>
    </row>
    <row r="73" spans="1:13" x14ac:dyDescent="0.25">
      <c r="A73" s="26">
        <f t="shared" si="2"/>
        <v>64</v>
      </c>
      <c r="B73" s="29"/>
      <c r="C73" s="27"/>
      <c r="D73" s="36" t="s">
        <v>1354</v>
      </c>
      <c r="E73" s="29" t="s">
        <v>69</v>
      </c>
      <c r="F73" s="30">
        <v>0.32</v>
      </c>
      <c r="G73" s="27" t="s">
        <v>1355</v>
      </c>
      <c r="H73" s="34">
        <v>1998</v>
      </c>
      <c r="I73" s="35">
        <v>5</v>
      </c>
      <c r="J73" s="29" t="s">
        <v>1248</v>
      </c>
      <c r="K73" s="32">
        <f t="shared" si="5"/>
        <v>1.6</v>
      </c>
      <c r="L73" s="33">
        <f t="shared" si="1"/>
        <v>1.6</v>
      </c>
      <c r="M73" s="32">
        <v>3.25</v>
      </c>
    </row>
    <row r="74" spans="1:13" x14ac:dyDescent="0.25">
      <c r="A74" s="26">
        <f t="shared" si="2"/>
        <v>65</v>
      </c>
      <c r="B74" s="29"/>
      <c r="C74" s="27"/>
      <c r="D74" s="36" t="s">
        <v>1356</v>
      </c>
      <c r="E74" s="29" t="s">
        <v>69</v>
      </c>
      <c r="F74" s="30">
        <v>0.32</v>
      </c>
      <c r="G74" s="27" t="s">
        <v>1357</v>
      </c>
      <c r="H74" s="34">
        <v>1998</v>
      </c>
      <c r="I74" s="35">
        <v>5</v>
      </c>
      <c r="J74" s="29"/>
      <c r="K74" s="32">
        <f t="shared" si="5"/>
        <v>1.6</v>
      </c>
      <c r="L74" s="33">
        <f t="shared" ref="L74:L84" si="7">K74</f>
        <v>1.6</v>
      </c>
      <c r="M74" s="32">
        <v>3.25</v>
      </c>
    </row>
    <row r="75" spans="1:13" x14ac:dyDescent="0.25">
      <c r="A75" s="26">
        <f t="shared" ref="A75:A84" si="8">A74+1</f>
        <v>66</v>
      </c>
      <c r="B75" s="29"/>
      <c r="C75" s="27"/>
      <c r="D75" s="28">
        <v>3203</v>
      </c>
      <c r="E75" s="29"/>
      <c r="F75" s="30">
        <v>0.32</v>
      </c>
      <c r="G75" s="27" t="s">
        <v>1358</v>
      </c>
      <c r="H75" s="34">
        <v>1998</v>
      </c>
      <c r="I75" s="35">
        <v>1</v>
      </c>
      <c r="J75" s="29" t="s">
        <v>1248</v>
      </c>
      <c r="K75" s="32">
        <f t="shared" si="5"/>
        <v>0.32</v>
      </c>
      <c r="L75" s="33">
        <f t="shared" si="7"/>
        <v>0.32</v>
      </c>
      <c r="M75" s="32">
        <v>0.65</v>
      </c>
    </row>
    <row r="76" spans="1:13" x14ac:dyDescent="0.25">
      <c r="A76" s="26">
        <f t="shared" si="8"/>
        <v>67</v>
      </c>
      <c r="B76" s="29"/>
      <c r="C76" s="27"/>
      <c r="D76" s="28">
        <v>3204</v>
      </c>
      <c r="E76" s="29"/>
      <c r="F76" s="30">
        <v>0.32</v>
      </c>
      <c r="G76" s="27" t="s">
        <v>1359</v>
      </c>
      <c r="H76" s="34">
        <v>1998</v>
      </c>
      <c r="I76" s="35">
        <v>10</v>
      </c>
      <c r="J76" s="29" t="s">
        <v>1248</v>
      </c>
      <c r="K76" s="32">
        <f t="shared" si="5"/>
        <v>3.2</v>
      </c>
      <c r="L76" s="33">
        <f t="shared" si="7"/>
        <v>3.2</v>
      </c>
      <c r="M76" s="32">
        <v>6.75</v>
      </c>
    </row>
    <row r="77" spans="1:13" x14ac:dyDescent="0.25">
      <c r="A77" s="26">
        <f t="shared" si="8"/>
        <v>68</v>
      </c>
      <c r="B77" s="29"/>
      <c r="C77" s="27"/>
      <c r="D77" s="28">
        <v>3205</v>
      </c>
      <c r="E77" s="29"/>
      <c r="F77" s="30">
        <v>0.32</v>
      </c>
      <c r="G77" s="27" t="s">
        <v>1359</v>
      </c>
      <c r="H77" s="34">
        <v>1998</v>
      </c>
      <c r="I77" s="35">
        <v>10</v>
      </c>
      <c r="J77" s="29" t="s">
        <v>1248</v>
      </c>
      <c r="K77" s="32">
        <f t="shared" si="5"/>
        <v>3.2</v>
      </c>
      <c r="L77" s="33">
        <f t="shared" si="7"/>
        <v>3.2</v>
      </c>
      <c r="M77" s="32">
        <v>15</v>
      </c>
    </row>
    <row r="78" spans="1:13" x14ac:dyDescent="0.25">
      <c r="A78" s="26">
        <f t="shared" si="8"/>
        <v>69</v>
      </c>
      <c r="B78" s="29"/>
      <c r="C78" s="27"/>
      <c r="D78" s="28">
        <f>D77+1</f>
        <v>3206</v>
      </c>
      <c r="E78" s="29"/>
      <c r="F78" s="30">
        <v>0.32</v>
      </c>
      <c r="G78" s="27" t="s">
        <v>295</v>
      </c>
      <c r="H78" s="34">
        <v>1998</v>
      </c>
      <c r="I78" s="35">
        <v>1</v>
      </c>
      <c r="J78" s="29" t="s">
        <v>1248</v>
      </c>
      <c r="K78" s="32">
        <f t="shared" si="5"/>
        <v>0.32</v>
      </c>
      <c r="L78" s="33">
        <f t="shared" si="7"/>
        <v>0.32</v>
      </c>
      <c r="M78" s="32">
        <v>0.65</v>
      </c>
    </row>
    <row r="79" spans="1:13" x14ac:dyDescent="0.25">
      <c r="A79" s="26">
        <f t="shared" si="8"/>
        <v>70</v>
      </c>
      <c r="B79" s="29"/>
      <c r="C79" s="27"/>
      <c r="D79" s="28">
        <f>D78+1</f>
        <v>3207</v>
      </c>
      <c r="E79" s="29"/>
      <c r="F79" s="30">
        <v>0.05</v>
      </c>
      <c r="G79" s="27" t="s">
        <v>1249</v>
      </c>
      <c r="H79" s="34">
        <v>1998</v>
      </c>
      <c r="I79" s="35">
        <v>1</v>
      </c>
      <c r="J79" s="29"/>
      <c r="K79" s="32">
        <f t="shared" si="5"/>
        <v>0.05</v>
      </c>
      <c r="L79" s="33">
        <f t="shared" si="7"/>
        <v>0.05</v>
      </c>
      <c r="M79" s="32">
        <v>0.25</v>
      </c>
    </row>
    <row r="80" spans="1:13" x14ac:dyDescent="0.25">
      <c r="A80" s="26">
        <f t="shared" si="8"/>
        <v>71</v>
      </c>
      <c r="B80" s="29"/>
      <c r="C80" s="27"/>
      <c r="D80" s="36" t="s">
        <v>1360</v>
      </c>
      <c r="E80" s="29"/>
      <c r="F80" s="30">
        <v>0.05</v>
      </c>
      <c r="G80" s="27" t="s">
        <v>1249</v>
      </c>
      <c r="H80" s="34">
        <v>1998</v>
      </c>
      <c r="I80" s="35">
        <v>1</v>
      </c>
      <c r="J80" s="29" t="s">
        <v>1248</v>
      </c>
      <c r="K80" s="32">
        <f t="shared" si="5"/>
        <v>0.05</v>
      </c>
      <c r="L80" s="33">
        <f t="shared" si="7"/>
        <v>0.05</v>
      </c>
      <c r="M80" s="32">
        <v>0.25</v>
      </c>
    </row>
    <row r="81" spans="1:13" x14ac:dyDescent="0.25">
      <c r="A81" s="26">
        <f t="shared" si="8"/>
        <v>72</v>
      </c>
      <c r="B81" s="29"/>
      <c r="C81" s="27"/>
      <c r="D81" s="28">
        <v>3208</v>
      </c>
      <c r="E81" s="29"/>
      <c r="F81" s="30">
        <v>0.25</v>
      </c>
      <c r="G81" s="27" t="s">
        <v>1361</v>
      </c>
      <c r="H81" s="34">
        <v>1998</v>
      </c>
      <c r="I81" s="35">
        <v>1</v>
      </c>
      <c r="J81" s="29"/>
      <c r="K81" s="32">
        <f t="shared" si="5"/>
        <v>0.25</v>
      </c>
      <c r="L81" s="33">
        <f t="shared" si="7"/>
        <v>0.25</v>
      </c>
      <c r="M81" s="32">
        <v>0.5</v>
      </c>
    </row>
    <row r="82" spans="1:13" x14ac:dyDescent="0.25">
      <c r="A82" s="26">
        <f t="shared" si="8"/>
        <v>73</v>
      </c>
      <c r="B82" s="29"/>
      <c r="C82" s="27"/>
      <c r="D82" s="36" t="s">
        <v>1362</v>
      </c>
      <c r="E82" s="29"/>
      <c r="F82" s="30">
        <v>0.25</v>
      </c>
      <c r="G82" s="27" t="s">
        <v>1361</v>
      </c>
      <c r="H82" s="34">
        <v>1998</v>
      </c>
      <c r="I82" s="35">
        <v>1</v>
      </c>
      <c r="J82" s="29" t="s">
        <v>1248</v>
      </c>
      <c r="K82" s="32">
        <f t="shared" si="5"/>
        <v>0.25</v>
      </c>
      <c r="L82" s="33">
        <f t="shared" si="7"/>
        <v>0.25</v>
      </c>
      <c r="M82" s="32">
        <v>0.5</v>
      </c>
    </row>
    <row r="83" spans="1:13" x14ac:dyDescent="0.25">
      <c r="A83" s="26">
        <f t="shared" si="8"/>
        <v>74</v>
      </c>
      <c r="B83" s="29"/>
      <c r="C83" s="27"/>
      <c r="D83" s="28">
        <v>3209</v>
      </c>
      <c r="E83" s="29"/>
      <c r="F83" s="30">
        <v>3.8</v>
      </c>
      <c r="G83" s="27" t="s">
        <v>1363</v>
      </c>
      <c r="H83" s="34">
        <v>1998</v>
      </c>
      <c r="I83" s="35">
        <v>9</v>
      </c>
      <c r="J83" s="29"/>
      <c r="K83" s="32">
        <v>3.8</v>
      </c>
      <c r="L83" s="33">
        <f t="shared" si="7"/>
        <v>3.8</v>
      </c>
      <c r="M83" s="32">
        <v>9.5</v>
      </c>
    </row>
    <row r="84" spans="1:13" ht="16.5" thickBot="1" x14ac:dyDescent="0.3">
      <c r="A84" s="26">
        <f t="shared" si="8"/>
        <v>75</v>
      </c>
      <c r="B84" s="29"/>
      <c r="C84" s="27"/>
      <c r="D84" s="28">
        <v>3210</v>
      </c>
      <c r="E84" s="29"/>
      <c r="F84" s="30">
        <v>1</v>
      </c>
      <c r="G84" s="27" t="s">
        <v>1363</v>
      </c>
      <c r="H84" s="34">
        <v>1998</v>
      </c>
      <c r="I84" s="35">
        <v>9</v>
      </c>
      <c r="J84" s="29"/>
      <c r="K84" s="32">
        <f t="shared" si="5"/>
        <v>9</v>
      </c>
      <c r="L84" s="33">
        <f t="shared" si="7"/>
        <v>9</v>
      </c>
      <c r="M84" s="32">
        <v>22.5</v>
      </c>
    </row>
    <row r="85" spans="1:13" ht="16.5" thickTop="1" x14ac:dyDescent="0.25">
      <c r="A85" s="37"/>
      <c r="B85" s="38"/>
      <c r="C85" s="38"/>
      <c r="D85" s="39"/>
      <c r="E85" s="38"/>
      <c r="F85" s="40"/>
      <c r="G85" s="38"/>
      <c r="H85" s="38"/>
      <c r="I85" s="41"/>
      <c r="J85" s="42"/>
      <c r="K85" s="43"/>
      <c r="L85" s="44"/>
      <c r="M85" s="45"/>
    </row>
    <row r="86" spans="1:13" ht="16.5" thickBot="1" x14ac:dyDescent="0.3">
      <c r="A86" s="46"/>
      <c r="B86" s="47" t="s">
        <v>36</v>
      </c>
      <c r="C86" s="48"/>
      <c r="D86" s="49"/>
      <c r="E86" s="48"/>
      <c r="F86" s="50"/>
      <c r="G86" s="48"/>
      <c r="H86" s="48"/>
      <c r="I86" s="51"/>
      <c r="J86" s="52" t="s">
        <v>2</v>
      </c>
      <c r="K86" s="53"/>
      <c r="L86" s="53"/>
      <c r="M86" s="54"/>
    </row>
    <row r="87" spans="1:13" ht="16.5" thickTop="1" x14ac:dyDescent="0.25">
      <c r="A87" s="46"/>
      <c r="B87" s="55" t="s">
        <v>37</v>
      </c>
      <c r="C87" s="48"/>
      <c r="D87" s="49"/>
      <c r="E87" s="56"/>
      <c r="F87" s="57"/>
      <c r="G87" s="56"/>
      <c r="H87" s="56"/>
      <c r="I87" s="51"/>
      <c r="J87" s="58"/>
      <c r="K87" s="59"/>
      <c r="L87" s="59"/>
      <c r="M87" s="60"/>
    </row>
    <row r="88" spans="1:13" x14ac:dyDescent="0.25">
      <c r="A88" s="46"/>
      <c r="B88" s="47" t="s">
        <v>38</v>
      </c>
      <c r="C88" s="48"/>
      <c r="D88" s="49"/>
      <c r="E88" s="56"/>
      <c r="F88" s="57"/>
      <c r="G88" s="56"/>
      <c r="H88" s="56"/>
      <c r="I88" s="51"/>
      <c r="J88" s="61" t="s">
        <v>39</v>
      </c>
      <c r="K88" s="62"/>
      <c r="L88" s="63"/>
      <c r="M88" s="64">
        <f>SUM(K10:K84)</f>
        <v>78.330000000000013</v>
      </c>
    </row>
    <row r="89" spans="1:13" x14ac:dyDescent="0.25">
      <c r="A89" s="46"/>
      <c r="B89" s="48"/>
      <c r="C89" s="48"/>
      <c r="D89" s="49"/>
      <c r="E89" s="56"/>
      <c r="F89" s="57"/>
      <c r="G89" s="56"/>
      <c r="H89" s="56"/>
      <c r="I89" s="51"/>
      <c r="J89" s="61" t="s">
        <v>40</v>
      </c>
      <c r="K89" s="62"/>
      <c r="L89" s="63"/>
      <c r="M89" s="64">
        <f>SUM(L10:L84)</f>
        <v>78.330000000000013</v>
      </c>
    </row>
    <row r="90" spans="1:13" x14ac:dyDescent="0.25">
      <c r="A90" s="46"/>
      <c r="B90" s="48"/>
      <c r="C90" s="48"/>
      <c r="D90" s="49"/>
      <c r="E90" s="48"/>
      <c r="F90" s="50"/>
      <c r="G90" s="48"/>
      <c r="H90" s="48"/>
      <c r="I90" s="51"/>
      <c r="J90" s="61" t="s">
        <v>41</v>
      </c>
      <c r="K90" s="62"/>
      <c r="L90" s="63"/>
      <c r="M90" s="64">
        <f>SUM(M10:M84)</f>
        <v>339.24999999999983</v>
      </c>
    </row>
    <row r="91" spans="1:13" ht="16.5" thickBot="1" x14ac:dyDescent="0.3">
      <c r="A91" s="65"/>
      <c r="B91" s="66"/>
      <c r="C91" s="66"/>
      <c r="D91" s="67"/>
      <c r="E91" s="66"/>
      <c r="F91" s="68"/>
      <c r="G91" s="66"/>
      <c r="H91" s="66"/>
      <c r="I91" s="69"/>
      <c r="J91" s="70" t="s">
        <v>42</v>
      </c>
      <c r="K91" s="71"/>
      <c r="L91" s="71"/>
      <c r="M91" s="72">
        <f>SUM(I10:I84)</f>
        <v>189</v>
      </c>
    </row>
    <row r="92" spans="1:13" ht="16.5" thickTop="1" x14ac:dyDescent="0.25">
      <c r="A92" s="73"/>
      <c r="B92" s="74" t="s">
        <v>1584</v>
      </c>
      <c r="C92" s="75"/>
      <c r="D92" s="75"/>
      <c r="E92" s="75"/>
      <c r="F92" s="76"/>
      <c r="G92" s="75"/>
      <c r="H92" s="75"/>
      <c r="I92" s="75"/>
      <c r="J92" s="75"/>
      <c r="K92" s="76"/>
      <c r="L92" s="76"/>
      <c r="M92" s="77"/>
    </row>
  </sheetData>
  <printOptions gridLinesSet="0"/>
  <pageMargins left="0.75" right="0.25" top="0.75" bottom="0.55000000000000004" header="0.5" footer="0.5"/>
  <pageSetup scale="48" orientation="portrait" horizontalDpi="300" verticalDpi="300" r:id="rId1"/>
  <headerFooter alignWithMargins="0">
    <oddHeader>&amp;L&amp;D</oddHeader>
    <oddFooter>&amp;LREGISS31.XLS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96"/>
  <sheetViews>
    <sheetView showGridLines="0" zoomScale="80" zoomScaleNormal="8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52.42578125" style="11" customWidth="1"/>
    <col min="11" max="12" width="10" style="11" customWidth="1"/>
    <col min="13" max="13" width="13.85546875" style="11" customWidth="1"/>
    <col min="14" max="14" width="2.28515625" style="11" customWidth="1"/>
    <col min="15" max="16384" width="12.5703125" style="11"/>
  </cols>
  <sheetData>
    <row r="1" spans="1:14" x14ac:dyDescent="0.25">
      <c r="L1" s="12" t="s">
        <v>15</v>
      </c>
    </row>
    <row r="3" spans="1:14" ht="30.75" x14ac:dyDescent="0.45">
      <c r="A3" s="13" t="s">
        <v>0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</row>
    <row r="4" spans="1:14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</row>
    <row r="5" spans="1:14" ht="30.75" x14ac:dyDescent="0.45">
      <c r="A5" s="13" t="s">
        <v>16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</row>
    <row r="6" spans="1:14" x14ac:dyDescent="0.25">
      <c r="L6" s="12" t="s">
        <v>3</v>
      </c>
    </row>
    <row r="8" spans="1:14" x14ac:dyDescent="0.25">
      <c r="A8" s="15" t="s">
        <v>17</v>
      </c>
      <c r="B8" s="16"/>
      <c r="C8" s="17" t="s">
        <v>18</v>
      </c>
      <c r="D8" s="18"/>
      <c r="E8" s="19"/>
      <c r="F8" s="20" t="s">
        <v>19</v>
      </c>
      <c r="G8" s="20" t="s">
        <v>20</v>
      </c>
      <c r="H8" s="20" t="s">
        <v>21</v>
      </c>
      <c r="I8" s="20" t="s">
        <v>22</v>
      </c>
      <c r="J8" s="20" t="s">
        <v>23</v>
      </c>
      <c r="K8" s="20" t="s">
        <v>5</v>
      </c>
      <c r="L8" s="20" t="s">
        <v>24</v>
      </c>
      <c r="M8" s="20" t="s">
        <v>25</v>
      </c>
    </row>
    <row r="9" spans="1:14" ht="16.5" thickBot="1" x14ac:dyDescent="0.3">
      <c r="A9" s="21"/>
      <c r="B9" s="22"/>
      <c r="C9" s="23" t="s">
        <v>26</v>
      </c>
      <c r="D9" s="23" t="s">
        <v>27</v>
      </c>
      <c r="E9" s="24" t="s">
        <v>28</v>
      </c>
      <c r="F9" s="22"/>
      <c r="G9" s="22"/>
      <c r="H9" s="24" t="s">
        <v>29</v>
      </c>
      <c r="I9" s="25" t="s">
        <v>30</v>
      </c>
      <c r="J9" s="22"/>
      <c r="K9" s="24" t="s">
        <v>10</v>
      </c>
      <c r="L9" s="24" t="s">
        <v>11</v>
      </c>
      <c r="M9" s="24" t="s">
        <v>10</v>
      </c>
    </row>
    <row r="10" spans="1:14" ht="16.5" thickTop="1" x14ac:dyDescent="0.25">
      <c r="A10" s="26">
        <v>1</v>
      </c>
      <c r="B10" s="27"/>
      <c r="C10" s="27"/>
      <c r="D10" s="36">
        <v>3211</v>
      </c>
      <c r="E10" s="29"/>
      <c r="F10" s="30">
        <v>0.32</v>
      </c>
      <c r="G10" s="27" t="s">
        <v>1364</v>
      </c>
      <c r="H10" s="34">
        <v>1998</v>
      </c>
      <c r="I10" s="31">
        <v>1</v>
      </c>
      <c r="J10" s="29"/>
      <c r="K10" s="32">
        <f>IF(F10*I10&gt;0,F10*I10," ")</f>
        <v>0.32</v>
      </c>
      <c r="L10" s="33">
        <f t="shared" ref="L10:L74" si="0">K10</f>
        <v>0.32</v>
      </c>
      <c r="M10" s="33">
        <v>0.65</v>
      </c>
    </row>
    <row r="11" spans="1:14" x14ac:dyDescent="0.25">
      <c r="A11" s="26">
        <f t="shared" ref="A11:A76" si="1">A10+1</f>
        <v>2</v>
      </c>
      <c r="B11" s="29"/>
      <c r="C11" s="27"/>
      <c r="D11" s="36">
        <v>3220</v>
      </c>
      <c r="E11" s="29"/>
      <c r="F11" s="30">
        <v>0.32</v>
      </c>
      <c r="G11" s="27" t="s">
        <v>1365</v>
      </c>
      <c r="H11" s="34">
        <v>1998</v>
      </c>
      <c r="I11" s="35">
        <v>1</v>
      </c>
      <c r="J11" s="29"/>
      <c r="K11" s="32">
        <f t="shared" ref="K11:K76" si="2">IF(F11*I11&gt;0,F11*I11," ")</f>
        <v>0.32</v>
      </c>
      <c r="L11" s="33">
        <f t="shared" si="0"/>
        <v>0.32</v>
      </c>
      <c r="M11" s="32">
        <v>0.65</v>
      </c>
    </row>
    <row r="12" spans="1:14" x14ac:dyDescent="0.25">
      <c r="A12" s="26">
        <f t="shared" si="1"/>
        <v>3</v>
      </c>
      <c r="B12" s="29"/>
      <c r="C12" s="27"/>
      <c r="D12" s="36">
        <v>3221</v>
      </c>
      <c r="E12" s="29"/>
      <c r="F12" s="30">
        <v>0.32</v>
      </c>
      <c r="G12" s="30" t="s">
        <v>1366</v>
      </c>
      <c r="H12" s="34">
        <v>1998</v>
      </c>
      <c r="I12" s="35">
        <v>1</v>
      </c>
      <c r="J12" s="29"/>
      <c r="K12" s="32">
        <f t="shared" si="2"/>
        <v>0.32</v>
      </c>
      <c r="L12" s="33">
        <f t="shared" si="0"/>
        <v>0.32</v>
      </c>
      <c r="M12" s="32">
        <v>0.65</v>
      </c>
    </row>
    <row r="13" spans="1:14" x14ac:dyDescent="0.25">
      <c r="A13" s="26">
        <f t="shared" si="1"/>
        <v>4</v>
      </c>
      <c r="B13" s="29"/>
      <c r="C13" s="27"/>
      <c r="D13" s="36">
        <v>3226</v>
      </c>
      <c r="E13" s="29"/>
      <c r="F13" s="30">
        <v>0.32</v>
      </c>
      <c r="G13" s="27" t="s">
        <v>1367</v>
      </c>
      <c r="H13" s="34">
        <v>1998</v>
      </c>
      <c r="I13" s="35">
        <v>1</v>
      </c>
      <c r="J13" s="29"/>
      <c r="K13" s="32">
        <f t="shared" si="2"/>
        <v>0.32</v>
      </c>
      <c r="L13" s="33">
        <f t="shared" si="0"/>
        <v>0.32</v>
      </c>
      <c r="M13" s="32">
        <v>0.75</v>
      </c>
    </row>
    <row r="14" spans="1:14" x14ac:dyDescent="0.25">
      <c r="A14" s="26">
        <f t="shared" si="1"/>
        <v>5</v>
      </c>
      <c r="B14" s="29"/>
      <c r="C14" s="27"/>
      <c r="D14" s="36">
        <v>3227</v>
      </c>
      <c r="E14" s="29"/>
      <c r="F14" s="30">
        <v>0.32</v>
      </c>
      <c r="G14" s="27" t="s">
        <v>1368</v>
      </c>
      <c r="H14" s="34">
        <v>1998</v>
      </c>
      <c r="I14" s="35">
        <v>1</v>
      </c>
      <c r="J14" s="29"/>
      <c r="K14" s="32">
        <f t="shared" si="2"/>
        <v>0.32</v>
      </c>
      <c r="L14" s="33">
        <f t="shared" si="0"/>
        <v>0.32</v>
      </c>
      <c r="M14" s="32">
        <v>0.65</v>
      </c>
    </row>
    <row r="15" spans="1:14" x14ac:dyDescent="0.25">
      <c r="A15" s="26">
        <f t="shared" si="1"/>
        <v>6</v>
      </c>
      <c r="B15" s="29"/>
      <c r="C15" s="27"/>
      <c r="D15" s="36">
        <f>D14+1</f>
        <v>3228</v>
      </c>
      <c r="E15" s="29"/>
      <c r="F15" s="30">
        <v>0.1</v>
      </c>
      <c r="G15" s="27" t="s">
        <v>1369</v>
      </c>
      <c r="H15" s="34">
        <v>1998</v>
      </c>
      <c r="I15" s="35">
        <v>1</v>
      </c>
      <c r="J15" s="29" t="s">
        <v>1248</v>
      </c>
      <c r="K15" s="32">
        <f t="shared" si="2"/>
        <v>0.1</v>
      </c>
      <c r="L15" s="33">
        <f t="shared" si="0"/>
        <v>0.1</v>
      </c>
      <c r="M15" s="32">
        <v>0.25</v>
      </c>
    </row>
    <row r="16" spans="1:14" x14ac:dyDescent="0.25">
      <c r="A16" s="26">
        <f t="shared" si="1"/>
        <v>7</v>
      </c>
      <c r="B16" s="29"/>
      <c r="C16" s="27"/>
      <c r="D16" s="36">
        <f>D15+1</f>
        <v>3229</v>
      </c>
      <c r="E16" s="29"/>
      <c r="F16" s="30">
        <v>0.1</v>
      </c>
      <c r="G16" s="27" t="s">
        <v>1369</v>
      </c>
      <c r="H16" s="34">
        <v>1998</v>
      </c>
      <c r="I16" s="35">
        <v>1</v>
      </c>
      <c r="J16" s="29"/>
      <c r="K16" s="32">
        <f>IF(F16*I16&gt;0,F16*I16," ")</f>
        <v>0.1</v>
      </c>
      <c r="L16" s="33">
        <f t="shared" si="0"/>
        <v>0.1</v>
      </c>
      <c r="M16" s="32">
        <v>0.25</v>
      </c>
    </row>
    <row r="17" spans="1:13" x14ac:dyDescent="0.25">
      <c r="A17" s="26">
        <f t="shared" si="1"/>
        <v>8</v>
      </c>
      <c r="B17" s="29"/>
      <c r="C17" s="27"/>
      <c r="D17" s="36" t="s">
        <v>1370</v>
      </c>
      <c r="E17" s="29" t="s">
        <v>69</v>
      </c>
      <c r="F17" s="30">
        <v>0.32</v>
      </c>
      <c r="G17" s="27" t="s">
        <v>1371</v>
      </c>
      <c r="H17" s="34">
        <v>1998</v>
      </c>
      <c r="I17" s="35">
        <v>5</v>
      </c>
      <c r="J17" s="29"/>
      <c r="K17" s="32">
        <f t="shared" si="2"/>
        <v>1.6</v>
      </c>
      <c r="L17" s="33">
        <f t="shared" si="0"/>
        <v>1.6</v>
      </c>
      <c r="M17" s="32">
        <v>3.75</v>
      </c>
    </row>
    <row r="18" spans="1:13" x14ac:dyDescent="0.25">
      <c r="A18" s="26">
        <f t="shared" si="1"/>
        <v>9</v>
      </c>
      <c r="B18" s="29"/>
      <c r="C18" s="27"/>
      <c r="D18" s="36">
        <v>3235</v>
      </c>
      <c r="E18" s="29"/>
      <c r="F18" s="30">
        <v>0.32</v>
      </c>
      <c r="G18" s="27" t="s">
        <v>1372</v>
      </c>
      <c r="H18" s="34">
        <v>1998</v>
      </c>
      <c r="I18" s="35">
        <v>1</v>
      </c>
      <c r="J18" s="29"/>
      <c r="K18" s="32">
        <f t="shared" si="2"/>
        <v>0.32</v>
      </c>
      <c r="L18" s="33">
        <f t="shared" si="0"/>
        <v>0.32</v>
      </c>
      <c r="M18" s="32">
        <v>0.65</v>
      </c>
    </row>
    <row r="19" spans="1:13" x14ac:dyDescent="0.25">
      <c r="A19" s="26">
        <f t="shared" si="1"/>
        <v>10</v>
      </c>
      <c r="B19" s="29"/>
      <c r="C19" s="27"/>
      <c r="D19" s="36">
        <v>3237</v>
      </c>
      <c r="E19" s="29"/>
      <c r="F19" s="30">
        <v>0.32</v>
      </c>
      <c r="G19" s="27" t="s">
        <v>1373</v>
      </c>
      <c r="H19" s="34">
        <v>1998</v>
      </c>
      <c r="I19" s="35">
        <v>1</v>
      </c>
      <c r="J19" s="29"/>
      <c r="K19" s="32">
        <f t="shared" si="2"/>
        <v>0.32</v>
      </c>
      <c r="L19" s="33">
        <f t="shared" si="0"/>
        <v>0.32</v>
      </c>
      <c r="M19" s="32">
        <v>0.65</v>
      </c>
    </row>
    <row r="20" spans="1:13" x14ac:dyDescent="0.25">
      <c r="A20" s="26">
        <f t="shared" si="1"/>
        <v>11</v>
      </c>
      <c r="B20" s="29"/>
      <c r="C20" s="27"/>
      <c r="D20" s="36" t="s">
        <v>1374</v>
      </c>
      <c r="E20" s="29" t="s">
        <v>69</v>
      </c>
      <c r="F20" s="30">
        <v>0.32</v>
      </c>
      <c r="G20" s="27" t="s">
        <v>1375</v>
      </c>
      <c r="H20" s="34">
        <v>1998</v>
      </c>
      <c r="I20" s="35">
        <v>5</v>
      </c>
      <c r="J20" s="29"/>
      <c r="K20" s="32">
        <f t="shared" si="2"/>
        <v>1.6</v>
      </c>
      <c r="L20" s="33">
        <f t="shared" si="0"/>
        <v>1.6</v>
      </c>
      <c r="M20" s="32">
        <v>3.25</v>
      </c>
    </row>
    <row r="21" spans="1:13" x14ac:dyDescent="0.25">
      <c r="A21" s="26">
        <f t="shared" si="1"/>
        <v>12</v>
      </c>
      <c r="B21" s="29"/>
      <c r="C21" s="27"/>
      <c r="D21" s="36">
        <v>3243</v>
      </c>
      <c r="E21" s="29"/>
      <c r="F21" s="30">
        <v>0.32</v>
      </c>
      <c r="G21" s="27" t="s">
        <v>1376</v>
      </c>
      <c r="H21" s="34">
        <v>1998</v>
      </c>
      <c r="I21" s="35">
        <v>1</v>
      </c>
      <c r="J21" s="29"/>
      <c r="K21" s="32">
        <f t="shared" si="2"/>
        <v>0.32</v>
      </c>
      <c r="L21" s="33">
        <f t="shared" si="0"/>
        <v>0.32</v>
      </c>
      <c r="M21" s="32">
        <v>0.65</v>
      </c>
    </row>
    <row r="22" spans="1:13" x14ac:dyDescent="0.25">
      <c r="A22" s="26">
        <f t="shared" si="1"/>
        <v>13</v>
      </c>
      <c r="B22" s="29"/>
      <c r="C22" s="27"/>
      <c r="D22" s="36">
        <f>D21+1</f>
        <v>3244</v>
      </c>
      <c r="E22" s="29"/>
      <c r="F22" s="30">
        <v>0.32</v>
      </c>
      <c r="G22" s="27" t="s">
        <v>532</v>
      </c>
      <c r="H22" s="34">
        <v>1998</v>
      </c>
      <c r="I22" s="35">
        <v>1</v>
      </c>
      <c r="J22" s="29" t="s">
        <v>1377</v>
      </c>
      <c r="K22" s="32">
        <f t="shared" si="2"/>
        <v>0.32</v>
      </c>
      <c r="L22" s="33">
        <f t="shared" si="0"/>
        <v>0.32</v>
      </c>
      <c r="M22" s="32">
        <v>0.65</v>
      </c>
    </row>
    <row r="23" spans="1:13" x14ac:dyDescent="0.25">
      <c r="A23" s="26">
        <f t="shared" si="1"/>
        <v>14</v>
      </c>
      <c r="B23" s="29"/>
      <c r="C23" s="27"/>
      <c r="D23" s="36" t="s">
        <v>1378</v>
      </c>
      <c r="E23" s="29" t="s">
        <v>69</v>
      </c>
      <c r="F23" s="30">
        <v>0.32</v>
      </c>
      <c r="G23" s="27" t="s">
        <v>532</v>
      </c>
      <c r="H23" s="34">
        <v>1998</v>
      </c>
      <c r="I23" s="35">
        <v>4</v>
      </c>
      <c r="J23" s="29" t="s">
        <v>1377</v>
      </c>
      <c r="K23" s="32">
        <f t="shared" si="2"/>
        <v>1.28</v>
      </c>
      <c r="L23" s="33">
        <f t="shared" si="0"/>
        <v>1.28</v>
      </c>
      <c r="M23" s="32">
        <v>20</v>
      </c>
    </row>
    <row r="24" spans="1:13" x14ac:dyDescent="0.25">
      <c r="A24" s="26">
        <f t="shared" si="1"/>
        <v>15</v>
      </c>
      <c r="B24" s="29"/>
      <c r="C24" s="27"/>
      <c r="D24" s="36" t="s">
        <v>1379</v>
      </c>
      <c r="E24" s="29" t="s">
        <v>69</v>
      </c>
      <c r="F24" s="30">
        <v>0.32</v>
      </c>
      <c r="G24" s="27" t="s">
        <v>532</v>
      </c>
      <c r="H24" s="34">
        <v>1998</v>
      </c>
      <c r="I24" s="35">
        <v>4</v>
      </c>
      <c r="J24" s="29" t="s">
        <v>1377</v>
      </c>
      <c r="K24" s="32">
        <f t="shared" si="2"/>
        <v>1.28</v>
      </c>
      <c r="L24" s="33">
        <f t="shared" si="0"/>
        <v>1.28</v>
      </c>
      <c r="M24" s="32">
        <v>8</v>
      </c>
    </row>
    <row r="25" spans="1:13" x14ac:dyDescent="0.25">
      <c r="A25" s="26">
        <f t="shared" si="1"/>
        <v>16</v>
      </c>
      <c r="B25" s="29"/>
      <c r="C25" s="27"/>
      <c r="D25" s="36">
        <v>3257</v>
      </c>
      <c r="E25" s="29"/>
      <c r="F25" s="30">
        <v>0.01</v>
      </c>
      <c r="G25" s="27" t="s">
        <v>1380</v>
      </c>
      <c r="H25" s="34">
        <v>1998</v>
      </c>
      <c r="I25" s="35">
        <v>1</v>
      </c>
      <c r="J25" s="29"/>
      <c r="K25" s="32">
        <f t="shared" si="2"/>
        <v>0.01</v>
      </c>
      <c r="L25" s="33">
        <f t="shared" si="0"/>
        <v>0.01</v>
      </c>
      <c r="M25" s="32">
        <v>0.25</v>
      </c>
    </row>
    <row r="26" spans="1:13" x14ac:dyDescent="0.25">
      <c r="A26" s="26">
        <f t="shared" si="1"/>
        <v>17</v>
      </c>
      <c r="B26" s="29"/>
      <c r="C26" s="27"/>
      <c r="D26" s="36">
        <v>3258</v>
      </c>
      <c r="E26" s="29"/>
      <c r="F26" s="30">
        <v>0.01</v>
      </c>
      <c r="G26" s="27" t="s">
        <v>1380</v>
      </c>
      <c r="H26" s="34">
        <v>1998</v>
      </c>
      <c r="I26" s="35">
        <v>1</v>
      </c>
      <c r="J26" s="29"/>
      <c r="K26" s="32">
        <f>IF(F26*I26&gt;0,F26*I26," ")</f>
        <v>0.01</v>
      </c>
      <c r="L26" s="33">
        <f t="shared" si="0"/>
        <v>0.01</v>
      </c>
      <c r="M26" s="32">
        <v>0.25</v>
      </c>
    </row>
    <row r="27" spans="1:13" x14ac:dyDescent="0.25">
      <c r="A27" s="26">
        <f t="shared" si="1"/>
        <v>18</v>
      </c>
      <c r="B27" s="29"/>
      <c r="C27" s="27"/>
      <c r="D27" s="36">
        <f>D26+1</f>
        <v>3259</v>
      </c>
      <c r="E27" s="29"/>
      <c r="F27" s="30">
        <v>0.22</v>
      </c>
      <c r="G27" s="27" t="s">
        <v>1381</v>
      </c>
      <c r="H27" s="34">
        <v>1998</v>
      </c>
      <c r="I27" s="35">
        <v>1</v>
      </c>
      <c r="J27" s="29"/>
      <c r="K27" s="32">
        <f>IF(F27*I27&gt;0,F27*I27," ")</f>
        <v>0.22</v>
      </c>
      <c r="L27" s="33">
        <f t="shared" si="0"/>
        <v>0.22</v>
      </c>
      <c r="M27" s="32">
        <v>0.45</v>
      </c>
    </row>
    <row r="28" spans="1:13" x14ac:dyDescent="0.25">
      <c r="A28" s="26">
        <f t="shared" si="1"/>
        <v>19</v>
      </c>
      <c r="B28" s="29"/>
      <c r="C28" s="27"/>
      <c r="D28" s="36">
        <f t="shared" ref="D28:D73" si="3">D27+1</f>
        <v>3260</v>
      </c>
      <c r="E28" s="29"/>
      <c r="F28" s="30">
        <v>0.33</v>
      </c>
      <c r="G28" s="27" t="s">
        <v>1382</v>
      </c>
      <c r="H28" s="34">
        <v>1998</v>
      </c>
      <c r="I28" s="35">
        <v>1</v>
      </c>
      <c r="J28" s="29"/>
      <c r="K28" s="32">
        <f t="shared" si="2"/>
        <v>0.33</v>
      </c>
      <c r="L28" s="33">
        <f t="shared" si="0"/>
        <v>0.33</v>
      </c>
      <c r="M28" s="32">
        <v>0.65</v>
      </c>
    </row>
    <row r="29" spans="1:13" x14ac:dyDescent="0.25">
      <c r="A29" s="26">
        <f t="shared" si="1"/>
        <v>20</v>
      </c>
      <c r="B29" s="29"/>
      <c r="C29" s="27"/>
      <c r="D29" s="36">
        <f t="shared" si="3"/>
        <v>3261</v>
      </c>
      <c r="E29" s="29"/>
      <c r="F29" s="30">
        <v>3.2</v>
      </c>
      <c r="G29" s="27" t="s">
        <v>1142</v>
      </c>
      <c r="H29" s="34">
        <v>1998</v>
      </c>
      <c r="I29" s="35">
        <v>1</v>
      </c>
      <c r="J29" s="29" t="s">
        <v>1248</v>
      </c>
      <c r="K29" s="32">
        <f t="shared" si="2"/>
        <v>3.2</v>
      </c>
      <c r="L29" s="33">
        <f t="shared" si="0"/>
        <v>3.2</v>
      </c>
      <c r="M29" s="32">
        <v>6</v>
      </c>
    </row>
    <row r="30" spans="1:13" x14ac:dyDescent="0.25">
      <c r="A30" s="26">
        <f t="shared" si="1"/>
        <v>21</v>
      </c>
      <c r="B30" s="29"/>
      <c r="C30" s="27"/>
      <c r="D30" s="36">
        <f t="shared" si="3"/>
        <v>3262</v>
      </c>
      <c r="E30" s="29"/>
      <c r="F30" s="30">
        <v>11.75</v>
      </c>
      <c r="G30" s="27" t="s">
        <v>1148</v>
      </c>
      <c r="H30" s="34">
        <v>1998</v>
      </c>
      <c r="I30" s="35">
        <v>1</v>
      </c>
      <c r="J30" s="29" t="s">
        <v>1248</v>
      </c>
      <c r="K30" s="32">
        <f t="shared" si="2"/>
        <v>11.75</v>
      </c>
      <c r="L30" s="33">
        <f t="shared" si="0"/>
        <v>11.75</v>
      </c>
      <c r="M30" s="32">
        <v>22.5</v>
      </c>
    </row>
    <row r="31" spans="1:13" x14ac:dyDescent="0.25">
      <c r="A31" s="26">
        <f t="shared" si="1"/>
        <v>22</v>
      </c>
      <c r="B31" s="29"/>
      <c r="C31" s="27"/>
      <c r="D31" s="36">
        <f t="shared" si="3"/>
        <v>3263</v>
      </c>
      <c r="E31" s="29"/>
      <c r="F31" s="30">
        <v>0.22</v>
      </c>
      <c r="G31" s="27" t="s">
        <v>1383</v>
      </c>
      <c r="H31" s="34">
        <v>1998</v>
      </c>
      <c r="I31" s="35">
        <v>1</v>
      </c>
      <c r="J31" s="29" t="s">
        <v>1248</v>
      </c>
      <c r="K31" s="32">
        <f t="shared" si="2"/>
        <v>0.22</v>
      </c>
      <c r="L31" s="33">
        <f t="shared" si="0"/>
        <v>0.22</v>
      </c>
      <c r="M31" s="32">
        <v>0.45</v>
      </c>
    </row>
    <row r="32" spans="1:13" x14ac:dyDescent="0.25">
      <c r="A32" s="26">
        <f t="shared" si="1"/>
        <v>23</v>
      </c>
      <c r="B32" s="29"/>
      <c r="C32" s="27"/>
      <c r="D32" s="36">
        <f t="shared" si="3"/>
        <v>3264</v>
      </c>
      <c r="E32" s="29"/>
      <c r="F32" s="30">
        <v>0.33</v>
      </c>
      <c r="G32" s="27" t="s">
        <v>1382</v>
      </c>
      <c r="H32" s="34">
        <v>1998</v>
      </c>
      <c r="I32" s="35">
        <v>1</v>
      </c>
      <c r="J32" s="29"/>
      <c r="K32" s="32">
        <f>IF(F32*I32&gt;0,F32*I32," ")</f>
        <v>0.33</v>
      </c>
      <c r="L32" s="33">
        <f t="shared" si="0"/>
        <v>0.33</v>
      </c>
      <c r="M32" s="32">
        <v>0.65</v>
      </c>
    </row>
    <row r="33" spans="1:13" x14ac:dyDescent="0.25">
      <c r="A33" s="26">
        <f t="shared" si="1"/>
        <v>24</v>
      </c>
      <c r="B33" s="29"/>
      <c r="C33" s="27"/>
      <c r="D33" s="36">
        <f t="shared" si="3"/>
        <v>3265</v>
      </c>
      <c r="E33" s="29"/>
      <c r="F33" s="30">
        <v>0.33</v>
      </c>
      <c r="G33" s="27" t="s">
        <v>1384</v>
      </c>
      <c r="H33" s="34">
        <v>1998</v>
      </c>
      <c r="I33" s="35">
        <v>1</v>
      </c>
      <c r="J33" s="29" t="s">
        <v>1248</v>
      </c>
      <c r="K33" s="32">
        <f t="shared" si="2"/>
        <v>0.33</v>
      </c>
      <c r="L33" s="33">
        <f t="shared" si="0"/>
        <v>0.33</v>
      </c>
      <c r="M33" s="32">
        <v>0.8</v>
      </c>
    </row>
    <row r="34" spans="1:13" x14ac:dyDescent="0.25">
      <c r="A34" s="26">
        <f t="shared" si="1"/>
        <v>25</v>
      </c>
      <c r="B34" s="29"/>
      <c r="C34" s="27"/>
      <c r="D34" s="36">
        <f t="shared" si="3"/>
        <v>3266</v>
      </c>
      <c r="E34" s="29"/>
      <c r="F34" s="30">
        <v>0.33</v>
      </c>
      <c r="G34" s="27" t="s">
        <v>1384</v>
      </c>
      <c r="H34" s="34">
        <v>1998</v>
      </c>
      <c r="I34" s="35">
        <v>1</v>
      </c>
      <c r="J34" s="29" t="s">
        <v>1248</v>
      </c>
      <c r="K34" s="32">
        <f t="shared" si="2"/>
        <v>0.33</v>
      </c>
      <c r="L34" s="33">
        <f t="shared" si="0"/>
        <v>0.33</v>
      </c>
      <c r="M34" s="32">
        <v>1.75</v>
      </c>
    </row>
    <row r="35" spans="1:13" x14ac:dyDescent="0.25">
      <c r="A35" s="26">
        <f t="shared" si="1"/>
        <v>26</v>
      </c>
      <c r="B35" s="29"/>
      <c r="C35" s="27"/>
      <c r="D35" s="36">
        <f t="shared" si="3"/>
        <v>3267</v>
      </c>
      <c r="E35" s="29"/>
      <c r="F35" s="30">
        <v>0.33</v>
      </c>
      <c r="G35" s="27" t="s">
        <v>1382</v>
      </c>
      <c r="H35" s="34">
        <v>1998</v>
      </c>
      <c r="I35" s="35">
        <v>1</v>
      </c>
      <c r="J35" s="29" t="s">
        <v>1248</v>
      </c>
      <c r="K35" s="32">
        <f t="shared" si="2"/>
        <v>0.33</v>
      </c>
      <c r="L35" s="33">
        <f t="shared" si="0"/>
        <v>0.33</v>
      </c>
      <c r="M35" s="32">
        <v>0.75</v>
      </c>
    </row>
    <row r="36" spans="1:13" x14ac:dyDescent="0.25">
      <c r="A36" s="26">
        <f t="shared" si="1"/>
        <v>27</v>
      </c>
      <c r="B36" s="29"/>
      <c r="C36" s="27"/>
      <c r="D36" s="36">
        <f t="shared" si="3"/>
        <v>3268</v>
      </c>
      <c r="E36" s="29"/>
      <c r="F36" s="30">
        <v>0.33</v>
      </c>
      <c r="G36" s="27" t="s">
        <v>1382</v>
      </c>
      <c r="H36" s="34">
        <v>1998</v>
      </c>
      <c r="I36" s="35">
        <v>1</v>
      </c>
      <c r="J36" s="29" t="s">
        <v>1248</v>
      </c>
      <c r="K36" s="32">
        <f t="shared" si="2"/>
        <v>0.33</v>
      </c>
      <c r="L36" s="33">
        <f t="shared" si="0"/>
        <v>0.33</v>
      </c>
      <c r="M36" s="32">
        <v>0.75</v>
      </c>
    </row>
    <row r="37" spans="1:13" x14ac:dyDescent="0.25">
      <c r="A37" s="26">
        <f t="shared" si="1"/>
        <v>28</v>
      </c>
      <c r="B37" s="29"/>
      <c r="C37" s="27"/>
      <c r="D37" s="36">
        <f t="shared" si="3"/>
        <v>3269</v>
      </c>
      <c r="E37" s="29"/>
      <c r="F37" s="30">
        <v>0.33</v>
      </c>
      <c r="G37" s="27" t="s">
        <v>1382</v>
      </c>
      <c r="H37" s="34">
        <v>1998</v>
      </c>
      <c r="I37" s="35">
        <v>1</v>
      </c>
      <c r="J37" s="29" t="s">
        <v>1248</v>
      </c>
      <c r="K37" s="32">
        <f t="shared" si="2"/>
        <v>0.33</v>
      </c>
      <c r="L37" s="33">
        <f t="shared" si="0"/>
        <v>0.33</v>
      </c>
      <c r="M37" s="32">
        <v>0.65</v>
      </c>
    </row>
    <row r="38" spans="1:13" x14ac:dyDescent="0.25">
      <c r="A38" s="26">
        <f t="shared" si="1"/>
        <v>29</v>
      </c>
      <c r="B38" s="29"/>
      <c r="C38" s="27"/>
      <c r="D38" s="36">
        <f t="shared" si="3"/>
        <v>3270</v>
      </c>
      <c r="E38" s="29"/>
      <c r="F38" s="30">
        <v>0.1</v>
      </c>
      <c r="G38" s="84" t="s">
        <v>1385</v>
      </c>
      <c r="H38" s="34">
        <v>1998</v>
      </c>
      <c r="I38" s="35">
        <v>1</v>
      </c>
      <c r="J38" s="29"/>
      <c r="K38" s="32">
        <f>IF(F38*I38&gt;0,F38*I38," ")</f>
        <v>0.1</v>
      </c>
      <c r="L38" s="33">
        <f t="shared" si="0"/>
        <v>0.1</v>
      </c>
      <c r="M38" s="32">
        <v>0.25</v>
      </c>
    </row>
    <row r="39" spans="1:13" x14ac:dyDescent="0.25">
      <c r="A39" s="26">
        <f t="shared" si="1"/>
        <v>30</v>
      </c>
      <c r="B39" s="29"/>
      <c r="C39" s="27"/>
      <c r="D39" s="36">
        <f t="shared" si="3"/>
        <v>3271</v>
      </c>
      <c r="E39" s="29"/>
      <c r="F39" s="30">
        <v>0.1</v>
      </c>
      <c r="G39" s="84" t="s">
        <v>1385</v>
      </c>
      <c r="H39" s="34">
        <v>1998</v>
      </c>
      <c r="I39" s="35">
        <v>1</v>
      </c>
      <c r="J39" s="29" t="s">
        <v>1248</v>
      </c>
      <c r="K39" s="32">
        <f t="shared" si="2"/>
        <v>0.1</v>
      </c>
      <c r="L39" s="33">
        <f t="shared" si="0"/>
        <v>0.1</v>
      </c>
      <c r="M39" s="32">
        <v>0.25</v>
      </c>
    </row>
    <row r="40" spans="1:13" x14ac:dyDescent="0.25">
      <c r="A40" s="26">
        <f t="shared" si="1"/>
        <v>31</v>
      </c>
      <c r="B40" s="29"/>
      <c r="C40" s="27"/>
      <c r="D40" s="36">
        <f t="shared" si="3"/>
        <v>3272</v>
      </c>
      <c r="E40" s="29"/>
      <c r="F40" s="30">
        <v>0.33</v>
      </c>
      <c r="G40" s="27" t="s">
        <v>1189</v>
      </c>
      <c r="H40" s="34">
        <v>1999</v>
      </c>
      <c r="I40" s="35">
        <v>1</v>
      </c>
      <c r="J40" s="29"/>
      <c r="K40" s="32">
        <f t="shared" si="2"/>
        <v>0.33</v>
      </c>
      <c r="L40" s="33">
        <f t="shared" si="0"/>
        <v>0.33</v>
      </c>
      <c r="M40" s="32">
        <v>0.8</v>
      </c>
    </row>
    <row r="41" spans="1:13" x14ac:dyDescent="0.25">
      <c r="A41" s="26">
        <f t="shared" si="1"/>
        <v>32</v>
      </c>
      <c r="B41" s="29"/>
      <c r="C41" s="27"/>
      <c r="D41" s="36">
        <f t="shared" si="3"/>
        <v>3273</v>
      </c>
      <c r="E41" s="29"/>
      <c r="F41" s="30">
        <v>0.33</v>
      </c>
      <c r="G41" s="27" t="s">
        <v>1386</v>
      </c>
      <c r="H41" s="34">
        <v>1999</v>
      </c>
      <c r="I41" s="35">
        <v>1</v>
      </c>
      <c r="J41" s="29" t="s">
        <v>1248</v>
      </c>
      <c r="K41" s="32">
        <f t="shared" si="2"/>
        <v>0.33</v>
      </c>
      <c r="L41" s="33">
        <f t="shared" si="0"/>
        <v>0.33</v>
      </c>
      <c r="M41" s="32">
        <v>0.85</v>
      </c>
    </row>
    <row r="42" spans="1:13" x14ac:dyDescent="0.25">
      <c r="A42" s="26">
        <f t="shared" si="1"/>
        <v>33</v>
      </c>
      <c r="B42" s="29"/>
      <c r="C42" s="27"/>
      <c r="D42" s="36">
        <f t="shared" si="3"/>
        <v>3274</v>
      </c>
      <c r="E42" s="29"/>
      <c r="F42" s="30">
        <v>0.33</v>
      </c>
      <c r="G42" s="27" t="s">
        <v>714</v>
      </c>
      <c r="H42" s="34">
        <v>1999</v>
      </c>
      <c r="I42" s="35">
        <v>1</v>
      </c>
      <c r="J42" s="29" t="s">
        <v>1248</v>
      </c>
      <c r="K42" s="32">
        <f t="shared" si="2"/>
        <v>0.33</v>
      </c>
      <c r="L42" s="33">
        <f t="shared" si="0"/>
        <v>0.33</v>
      </c>
      <c r="M42" s="32">
        <v>0.65</v>
      </c>
    </row>
    <row r="43" spans="1:13" x14ac:dyDescent="0.25">
      <c r="A43" s="26">
        <f t="shared" si="1"/>
        <v>34</v>
      </c>
      <c r="B43" s="29"/>
      <c r="C43" s="27"/>
      <c r="D43" s="36">
        <f t="shared" si="3"/>
        <v>3275</v>
      </c>
      <c r="E43" s="29"/>
      <c r="F43" s="30">
        <v>0.55000000000000004</v>
      </c>
      <c r="G43" s="27" t="s">
        <v>714</v>
      </c>
      <c r="H43" s="34">
        <v>1999</v>
      </c>
      <c r="I43" s="35">
        <v>1</v>
      </c>
      <c r="J43" s="29" t="s">
        <v>1248</v>
      </c>
      <c r="K43" s="32">
        <f t="shared" si="2"/>
        <v>0.55000000000000004</v>
      </c>
      <c r="L43" s="33">
        <f t="shared" si="0"/>
        <v>0.55000000000000004</v>
      </c>
      <c r="M43" s="32">
        <v>1.1000000000000001</v>
      </c>
    </row>
    <row r="44" spans="1:13" x14ac:dyDescent="0.25">
      <c r="A44" s="26">
        <f t="shared" si="1"/>
        <v>35</v>
      </c>
      <c r="B44" s="29"/>
      <c r="C44" s="27"/>
      <c r="D44" s="36">
        <f t="shared" si="3"/>
        <v>3276</v>
      </c>
      <c r="E44" s="29"/>
      <c r="F44" s="30">
        <v>0.33</v>
      </c>
      <c r="G44" s="27" t="s">
        <v>1387</v>
      </c>
      <c r="H44" s="34">
        <v>1999</v>
      </c>
      <c r="I44" s="35">
        <v>1</v>
      </c>
      <c r="J44" s="29" t="s">
        <v>1248</v>
      </c>
      <c r="K44" s="32">
        <f t="shared" si="2"/>
        <v>0.33</v>
      </c>
      <c r="L44" s="33">
        <f t="shared" si="0"/>
        <v>0.33</v>
      </c>
      <c r="M44" s="32">
        <v>0.65</v>
      </c>
    </row>
    <row r="45" spans="1:13" x14ac:dyDescent="0.25">
      <c r="A45" s="26">
        <f t="shared" si="1"/>
        <v>36</v>
      </c>
      <c r="B45" s="29"/>
      <c r="C45" s="27"/>
      <c r="D45" s="36">
        <f t="shared" si="3"/>
        <v>3277</v>
      </c>
      <c r="E45" s="29"/>
      <c r="F45" s="30">
        <v>0.33</v>
      </c>
      <c r="G45" s="27" t="s">
        <v>1245</v>
      </c>
      <c r="H45" s="34">
        <v>1999</v>
      </c>
      <c r="I45" s="35">
        <v>1</v>
      </c>
      <c r="J45" s="29"/>
      <c r="K45" s="32">
        <f t="shared" si="2"/>
        <v>0.33</v>
      </c>
      <c r="L45" s="33">
        <f t="shared" si="0"/>
        <v>0.33</v>
      </c>
      <c r="M45" s="32">
        <v>0.7</v>
      </c>
    </row>
    <row r="46" spans="1:13" x14ac:dyDescent="0.25">
      <c r="A46" s="26">
        <f t="shared" si="1"/>
        <v>37</v>
      </c>
      <c r="B46" s="29"/>
      <c r="C46" s="27"/>
      <c r="D46" s="36">
        <f t="shared" si="3"/>
        <v>3278</v>
      </c>
      <c r="E46" s="29"/>
      <c r="F46" s="30">
        <v>0.33</v>
      </c>
      <c r="G46" s="27" t="s">
        <v>1245</v>
      </c>
      <c r="H46" s="34">
        <v>1999</v>
      </c>
      <c r="I46" s="35">
        <v>1</v>
      </c>
      <c r="J46" s="29" t="s">
        <v>1248</v>
      </c>
      <c r="K46" s="32">
        <f t="shared" si="2"/>
        <v>0.33</v>
      </c>
      <c r="L46" s="33">
        <f t="shared" si="0"/>
        <v>0.33</v>
      </c>
      <c r="M46" s="32">
        <v>0.65</v>
      </c>
    </row>
    <row r="47" spans="1:13" x14ac:dyDescent="0.25">
      <c r="A47" s="26">
        <f t="shared" si="1"/>
        <v>38</v>
      </c>
      <c r="B47" s="29"/>
      <c r="C47" s="27"/>
      <c r="D47" s="36" t="s">
        <v>1388</v>
      </c>
      <c r="E47" s="29"/>
      <c r="F47" s="30">
        <v>0.33</v>
      </c>
      <c r="G47" s="27" t="s">
        <v>1245</v>
      </c>
      <c r="H47" s="34">
        <v>1999</v>
      </c>
      <c r="I47" s="35">
        <v>1</v>
      </c>
      <c r="J47" s="29" t="s">
        <v>1389</v>
      </c>
      <c r="K47" s="32">
        <f>IF(F47*I47&gt;0,F47*I47," ")</f>
        <v>0.33</v>
      </c>
      <c r="L47" s="33">
        <f t="shared" si="0"/>
        <v>0.33</v>
      </c>
      <c r="M47" s="32">
        <v>1.4</v>
      </c>
    </row>
    <row r="48" spans="1:13" x14ac:dyDescent="0.25">
      <c r="A48" s="26">
        <f t="shared" si="1"/>
        <v>39</v>
      </c>
      <c r="B48" s="29"/>
      <c r="C48" s="27"/>
      <c r="D48" s="36">
        <f>D46+1</f>
        <v>3279</v>
      </c>
      <c r="E48" s="29"/>
      <c r="F48" s="30">
        <v>0.33</v>
      </c>
      <c r="G48" s="27" t="s">
        <v>1245</v>
      </c>
      <c r="H48" s="34">
        <v>1999</v>
      </c>
      <c r="I48" s="35">
        <v>1</v>
      </c>
      <c r="J48" s="29" t="s">
        <v>1390</v>
      </c>
      <c r="K48" s="32">
        <f t="shared" si="2"/>
        <v>0.33</v>
      </c>
      <c r="L48" s="33">
        <f t="shared" si="0"/>
        <v>0.33</v>
      </c>
      <c r="M48" s="32">
        <v>0.85</v>
      </c>
    </row>
    <row r="49" spans="1:13" x14ac:dyDescent="0.25">
      <c r="A49" s="26">
        <f t="shared" si="1"/>
        <v>40</v>
      </c>
      <c r="B49" s="29"/>
      <c r="C49" s="27"/>
      <c r="D49" s="36">
        <f t="shared" si="3"/>
        <v>3280</v>
      </c>
      <c r="E49" s="29"/>
      <c r="F49" s="30">
        <v>0.33</v>
      </c>
      <c r="G49" s="27" t="s">
        <v>1258</v>
      </c>
      <c r="H49" s="34">
        <v>1999</v>
      </c>
      <c r="I49" s="35">
        <v>1</v>
      </c>
      <c r="J49" s="29"/>
      <c r="K49" s="32">
        <f t="shared" si="2"/>
        <v>0.33</v>
      </c>
      <c r="L49" s="33">
        <f t="shared" si="0"/>
        <v>0.33</v>
      </c>
      <c r="M49" s="32">
        <v>0.65</v>
      </c>
    </row>
    <row r="50" spans="1:13" x14ac:dyDescent="0.25">
      <c r="A50" s="26">
        <f t="shared" si="1"/>
        <v>41</v>
      </c>
      <c r="B50" s="29"/>
      <c r="C50" s="27"/>
      <c r="D50" s="36">
        <f t="shared" si="3"/>
        <v>3281</v>
      </c>
      <c r="E50" s="29"/>
      <c r="F50" s="30">
        <v>0.33</v>
      </c>
      <c r="G50" s="27" t="s">
        <v>1258</v>
      </c>
      <c r="H50" s="34">
        <v>1999</v>
      </c>
      <c r="I50" s="35">
        <v>1</v>
      </c>
      <c r="J50" s="29" t="s">
        <v>1248</v>
      </c>
      <c r="K50" s="32">
        <f t="shared" si="2"/>
        <v>0.33</v>
      </c>
      <c r="L50" s="33">
        <f t="shared" si="0"/>
        <v>0.33</v>
      </c>
      <c r="M50" s="32">
        <v>0.65</v>
      </c>
    </row>
    <row r="51" spans="1:13" x14ac:dyDescent="0.25">
      <c r="A51" s="26">
        <f t="shared" si="1"/>
        <v>42</v>
      </c>
      <c r="B51" s="29"/>
      <c r="C51" s="27"/>
      <c r="D51" s="36">
        <f t="shared" si="3"/>
        <v>3282</v>
      </c>
      <c r="E51" s="29"/>
      <c r="F51" s="30">
        <v>0.33</v>
      </c>
      <c r="G51" s="27" t="s">
        <v>1258</v>
      </c>
      <c r="H51" s="34">
        <v>1999</v>
      </c>
      <c r="I51" s="35">
        <v>1</v>
      </c>
      <c r="J51" s="29" t="s">
        <v>1248</v>
      </c>
      <c r="K51" s="32">
        <f t="shared" si="2"/>
        <v>0.33</v>
      </c>
      <c r="L51" s="33">
        <f t="shared" si="0"/>
        <v>0.33</v>
      </c>
      <c r="M51" s="32">
        <v>0.65</v>
      </c>
    </row>
    <row r="52" spans="1:13" x14ac:dyDescent="0.25">
      <c r="A52" s="26">
        <f t="shared" si="1"/>
        <v>43</v>
      </c>
      <c r="B52" s="29"/>
      <c r="C52" s="27"/>
      <c r="D52" s="36">
        <f t="shared" si="3"/>
        <v>3283</v>
      </c>
      <c r="E52" s="29"/>
      <c r="F52" s="30">
        <v>0.33</v>
      </c>
      <c r="G52" s="27" t="s">
        <v>1391</v>
      </c>
      <c r="H52" s="34">
        <v>1999</v>
      </c>
      <c r="I52" s="35">
        <v>1</v>
      </c>
      <c r="J52" s="29" t="s">
        <v>1248</v>
      </c>
      <c r="K52" s="32">
        <f t="shared" si="2"/>
        <v>0.33</v>
      </c>
      <c r="L52" s="33">
        <f t="shared" si="0"/>
        <v>0.33</v>
      </c>
      <c r="M52" s="32">
        <v>0.65</v>
      </c>
    </row>
    <row r="53" spans="1:13" x14ac:dyDescent="0.25">
      <c r="A53" s="26">
        <f t="shared" si="1"/>
        <v>44</v>
      </c>
      <c r="B53" s="29"/>
      <c r="C53" s="27"/>
      <c r="D53" s="36">
        <v>3286</v>
      </c>
      <c r="E53" s="29"/>
      <c r="F53" s="30">
        <v>0.33</v>
      </c>
      <c r="G53" s="27" t="s">
        <v>1392</v>
      </c>
      <c r="H53" s="34">
        <v>1999</v>
      </c>
      <c r="I53" s="35">
        <v>1</v>
      </c>
      <c r="J53" s="29"/>
      <c r="K53" s="32">
        <f t="shared" si="2"/>
        <v>0.33</v>
      </c>
      <c r="L53" s="33">
        <f t="shared" si="0"/>
        <v>0.33</v>
      </c>
      <c r="M53" s="32">
        <v>0.65</v>
      </c>
    </row>
    <row r="54" spans="1:13" x14ac:dyDescent="0.25">
      <c r="A54" s="26">
        <f t="shared" si="1"/>
        <v>45</v>
      </c>
      <c r="B54" s="29"/>
      <c r="C54" s="27"/>
      <c r="D54" s="36">
        <f t="shared" si="3"/>
        <v>3287</v>
      </c>
      <c r="E54" s="29"/>
      <c r="F54" s="30">
        <v>0.33</v>
      </c>
      <c r="G54" s="27" t="s">
        <v>1393</v>
      </c>
      <c r="H54" s="34">
        <v>1999</v>
      </c>
      <c r="I54" s="35">
        <v>1</v>
      </c>
      <c r="J54" s="29"/>
      <c r="K54" s="32">
        <f t="shared" si="2"/>
        <v>0.33</v>
      </c>
      <c r="L54" s="33">
        <f t="shared" si="0"/>
        <v>0.33</v>
      </c>
      <c r="M54" s="32">
        <v>0.65</v>
      </c>
    </row>
    <row r="55" spans="1:13" x14ac:dyDescent="0.25">
      <c r="A55" s="26">
        <f t="shared" si="1"/>
        <v>46</v>
      </c>
      <c r="B55" s="29"/>
      <c r="C55" s="27"/>
      <c r="D55" s="36" t="s">
        <v>1394</v>
      </c>
      <c r="E55" s="29" t="s">
        <v>69</v>
      </c>
      <c r="F55" s="30">
        <v>0.33</v>
      </c>
      <c r="G55" s="27" t="s">
        <v>1395</v>
      </c>
      <c r="H55" s="34">
        <v>1999</v>
      </c>
      <c r="I55" s="35">
        <v>5</v>
      </c>
      <c r="J55" s="29"/>
      <c r="K55" s="32">
        <f t="shared" si="2"/>
        <v>1.6500000000000001</v>
      </c>
      <c r="L55" s="33">
        <f t="shared" si="0"/>
        <v>1.6500000000000001</v>
      </c>
      <c r="M55" s="32">
        <v>4.25</v>
      </c>
    </row>
    <row r="56" spans="1:13" x14ac:dyDescent="0.25">
      <c r="A56" s="26">
        <f t="shared" si="1"/>
        <v>47</v>
      </c>
      <c r="B56" s="29"/>
      <c r="C56" s="27"/>
      <c r="D56" s="36">
        <v>3293</v>
      </c>
      <c r="E56" s="29"/>
      <c r="F56" s="30">
        <v>0.33</v>
      </c>
      <c r="G56" s="27" t="s">
        <v>1664</v>
      </c>
      <c r="H56" s="34">
        <v>1999</v>
      </c>
      <c r="I56" s="35">
        <v>10</v>
      </c>
      <c r="J56" s="29" t="s">
        <v>1650</v>
      </c>
      <c r="K56" s="32">
        <f t="shared" si="2"/>
        <v>3.3000000000000003</v>
      </c>
      <c r="L56" s="33">
        <f t="shared" si="0"/>
        <v>3.3000000000000003</v>
      </c>
      <c r="M56" s="32">
        <v>8</v>
      </c>
    </row>
    <row r="57" spans="1:13" x14ac:dyDescent="0.25">
      <c r="A57" s="26">
        <f t="shared" si="1"/>
        <v>48</v>
      </c>
      <c r="B57" s="29"/>
      <c r="C57" s="27"/>
      <c r="D57" s="36" t="s">
        <v>1396</v>
      </c>
      <c r="E57" s="29" t="s">
        <v>1625</v>
      </c>
      <c r="F57" s="30">
        <v>0.33</v>
      </c>
      <c r="G57" s="27" t="s">
        <v>1397</v>
      </c>
      <c r="H57" s="34">
        <v>1999</v>
      </c>
      <c r="I57" s="35">
        <v>4</v>
      </c>
      <c r="J57" s="29" t="s">
        <v>1248</v>
      </c>
      <c r="K57" s="32">
        <f t="shared" si="2"/>
        <v>1.32</v>
      </c>
      <c r="L57" s="33">
        <f t="shared" si="0"/>
        <v>1.32</v>
      </c>
      <c r="M57" s="32">
        <v>3.5</v>
      </c>
    </row>
    <row r="58" spans="1:13" x14ac:dyDescent="0.25">
      <c r="A58" s="26">
        <f t="shared" si="1"/>
        <v>49</v>
      </c>
      <c r="B58" s="29"/>
      <c r="C58" s="27"/>
      <c r="D58" s="36" t="s">
        <v>1398</v>
      </c>
      <c r="E58" s="29" t="s">
        <v>69</v>
      </c>
      <c r="F58" s="30">
        <v>0.33</v>
      </c>
      <c r="G58" s="27" t="s">
        <v>1397</v>
      </c>
      <c r="H58" s="34">
        <v>1999</v>
      </c>
      <c r="I58" s="35">
        <v>4</v>
      </c>
      <c r="J58" s="29" t="s">
        <v>1659</v>
      </c>
      <c r="K58" s="32">
        <f t="shared" si="2"/>
        <v>1.32</v>
      </c>
      <c r="L58" s="33">
        <f t="shared" si="0"/>
        <v>1.32</v>
      </c>
      <c r="M58" s="32">
        <v>4</v>
      </c>
    </row>
    <row r="59" spans="1:13" x14ac:dyDescent="0.25">
      <c r="A59" s="26">
        <f t="shared" si="1"/>
        <v>50</v>
      </c>
      <c r="B59" s="29"/>
      <c r="C59" s="27"/>
      <c r="D59" s="36" t="s">
        <v>1399</v>
      </c>
      <c r="E59" s="29" t="s">
        <v>69</v>
      </c>
      <c r="F59" s="30">
        <v>0.33</v>
      </c>
      <c r="G59" s="27" t="s">
        <v>1400</v>
      </c>
      <c r="H59" s="34">
        <v>1999</v>
      </c>
      <c r="I59" s="35">
        <v>4</v>
      </c>
      <c r="J59" s="29" t="s">
        <v>1660</v>
      </c>
      <c r="K59" s="32">
        <f t="shared" si="2"/>
        <v>1.32</v>
      </c>
      <c r="L59" s="33">
        <f t="shared" si="0"/>
        <v>1.32</v>
      </c>
      <c r="M59" s="32">
        <v>5.75</v>
      </c>
    </row>
    <row r="60" spans="1:13" x14ac:dyDescent="0.25">
      <c r="A60" s="26">
        <f t="shared" si="1"/>
        <v>51</v>
      </c>
      <c r="B60" s="29"/>
      <c r="C60" s="27"/>
      <c r="D60" s="36">
        <v>3306</v>
      </c>
      <c r="E60" s="29"/>
      <c r="F60" s="30">
        <v>0.33</v>
      </c>
      <c r="G60" s="27" t="s">
        <v>1401</v>
      </c>
      <c r="H60" s="34">
        <v>1999</v>
      </c>
      <c r="I60" s="35">
        <v>10</v>
      </c>
      <c r="J60" s="29" t="s">
        <v>1661</v>
      </c>
      <c r="K60" s="32">
        <f t="shared" si="2"/>
        <v>3.3000000000000003</v>
      </c>
      <c r="L60" s="33">
        <f t="shared" si="0"/>
        <v>3.3000000000000003</v>
      </c>
      <c r="M60" s="32">
        <v>6.75</v>
      </c>
    </row>
    <row r="61" spans="1:13" x14ac:dyDescent="0.25">
      <c r="A61" s="26">
        <f t="shared" si="1"/>
        <v>52</v>
      </c>
      <c r="B61" s="29"/>
      <c r="C61" s="27"/>
      <c r="D61" s="36">
        <f t="shared" si="3"/>
        <v>3307</v>
      </c>
      <c r="E61" s="29"/>
      <c r="F61" s="30">
        <v>0.33</v>
      </c>
      <c r="G61" s="27" t="s">
        <v>1401</v>
      </c>
      <c r="H61" s="34">
        <v>1999</v>
      </c>
      <c r="I61" s="35">
        <v>10</v>
      </c>
      <c r="J61" s="29" t="s">
        <v>1661</v>
      </c>
      <c r="K61" s="32">
        <f t="shared" si="2"/>
        <v>3.3000000000000003</v>
      </c>
      <c r="L61" s="33">
        <f t="shared" si="0"/>
        <v>3.3000000000000003</v>
      </c>
      <c r="M61" s="32">
        <v>15</v>
      </c>
    </row>
    <row r="62" spans="1:13" x14ac:dyDescent="0.25">
      <c r="A62" s="26">
        <f t="shared" si="1"/>
        <v>53</v>
      </c>
      <c r="B62" s="29"/>
      <c r="C62" s="27"/>
      <c r="D62" s="36">
        <f t="shared" si="3"/>
        <v>3308</v>
      </c>
      <c r="E62" s="29"/>
      <c r="F62" s="30">
        <v>0.33</v>
      </c>
      <c r="G62" s="27" t="s">
        <v>1402</v>
      </c>
      <c r="H62" s="34">
        <v>1999</v>
      </c>
      <c r="I62" s="35">
        <v>1</v>
      </c>
      <c r="J62" s="29"/>
      <c r="K62" s="32">
        <f t="shared" si="2"/>
        <v>0.33</v>
      </c>
      <c r="L62" s="33">
        <f t="shared" si="0"/>
        <v>0.33</v>
      </c>
      <c r="M62" s="32">
        <v>0.65</v>
      </c>
    </row>
    <row r="63" spans="1:13" x14ac:dyDescent="0.25">
      <c r="A63" s="26">
        <f t="shared" si="1"/>
        <v>54</v>
      </c>
      <c r="B63" s="29"/>
      <c r="C63" s="27"/>
      <c r="D63" s="36">
        <f t="shared" si="3"/>
        <v>3309</v>
      </c>
      <c r="E63" s="29"/>
      <c r="F63" s="30">
        <v>0.33</v>
      </c>
      <c r="G63" s="27" t="s">
        <v>1358</v>
      </c>
      <c r="H63" s="34">
        <v>1999</v>
      </c>
      <c r="I63" s="35">
        <v>1</v>
      </c>
      <c r="J63" s="29" t="s">
        <v>1248</v>
      </c>
      <c r="K63" s="32">
        <f t="shared" si="2"/>
        <v>0.33</v>
      </c>
      <c r="L63" s="33">
        <f t="shared" si="0"/>
        <v>0.33</v>
      </c>
      <c r="M63" s="32">
        <v>0.7</v>
      </c>
    </row>
    <row r="64" spans="1:13" x14ac:dyDescent="0.25">
      <c r="A64" s="26">
        <f t="shared" si="1"/>
        <v>55</v>
      </c>
      <c r="B64" s="29"/>
      <c r="C64" s="27"/>
      <c r="D64" s="36">
        <v>3314</v>
      </c>
      <c r="E64" s="29"/>
      <c r="F64" s="30">
        <v>0.33</v>
      </c>
      <c r="G64" s="27" t="s">
        <v>1403</v>
      </c>
      <c r="H64" s="34">
        <v>1999</v>
      </c>
      <c r="I64" s="35">
        <v>1</v>
      </c>
      <c r="J64" s="29" t="s">
        <v>1248</v>
      </c>
      <c r="K64" s="32">
        <f t="shared" si="2"/>
        <v>0.33</v>
      </c>
      <c r="L64" s="33">
        <f t="shared" si="0"/>
        <v>0.33</v>
      </c>
      <c r="M64" s="32">
        <v>0.65</v>
      </c>
    </row>
    <row r="65" spans="1:13" x14ac:dyDescent="0.25">
      <c r="A65" s="26">
        <f t="shared" si="1"/>
        <v>56</v>
      </c>
      <c r="B65" s="29"/>
      <c r="C65" s="27"/>
      <c r="D65" s="36">
        <f t="shared" si="3"/>
        <v>3315</v>
      </c>
      <c r="E65" s="29"/>
      <c r="F65" s="30">
        <v>0.33</v>
      </c>
      <c r="G65" s="27" t="s">
        <v>1404</v>
      </c>
      <c r="H65" s="34">
        <v>1999</v>
      </c>
      <c r="I65" s="35">
        <v>1</v>
      </c>
      <c r="J65" s="29" t="s">
        <v>1248</v>
      </c>
      <c r="K65" s="32">
        <f t="shared" si="2"/>
        <v>0.33</v>
      </c>
      <c r="L65" s="33">
        <f t="shared" si="0"/>
        <v>0.33</v>
      </c>
      <c r="M65" s="32">
        <v>0.65</v>
      </c>
    </row>
    <row r="66" spans="1:13" x14ac:dyDescent="0.25">
      <c r="A66" s="26">
        <f t="shared" si="1"/>
        <v>57</v>
      </c>
      <c r="B66" s="29"/>
      <c r="C66" s="27"/>
      <c r="D66" s="36">
        <f t="shared" si="3"/>
        <v>3316</v>
      </c>
      <c r="E66" s="29"/>
      <c r="F66" s="30">
        <v>0.33</v>
      </c>
      <c r="G66" s="27" t="s">
        <v>1405</v>
      </c>
      <c r="H66" s="34">
        <v>1999</v>
      </c>
      <c r="I66" s="35">
        <v>1</v>
      </c>
      <c r="J66" s="29"/>
      <c r="K66" s="32">
        <f t="shared" si="2"/>
        <v>0.33</v>
      </c>
      <c r="L66" s="33">
        <f t="shared" si="0"/>
        <v>0.33</v>
      </c>
      <c r="M66" s="32">
        <v>0.65</v>
      </c>
    </row>
    <row r="67" spans="1:13" x14ac:dyDescent="0.25">
      <c r="A67" s="26">
        <f t="shared" si="1"/>
        <v>58</v>
      </c>
      <c r="B67" s="29"/>
      <c r="C67" s="27"/>
      <c r="D67" s="36" t="s">
        <v>1406</v>
      </c>
      <c r="E67" s="29" t="s">
        <v>1611</v>
      </c>
      <c r="F67" s="30">
        <v>0.33</v>
      </c>
      <c r="G67" s="27" t="s">
        <v>1407</v>
      </c>
      <c r="H67" s="34">
        <v>1999</v>
      </c>
      <c r="I67" s="35">
        <v>4</v>
      </c>
      <c r="J67" s="29" t="s">
        <v>1408</v>
      </c>
      <c r="K67" s="32">
        <f t="shared" si="2"/>
        <v>1.32</v>
      </c>
      <c r="L67" s="33">
        <f t="shared" si="0"/>
        <v>1.32</v>
      </c>
      <c r="M67" s="32">
        <v>2.6</v>
      </c>
    </row>
    <row r="68" spans="1:13" x14ac:dyDescent="0.25">
      <c r="A68" s="26">
        <f t="shared" si="1"/>
        <v>59</v>
      </c>
      <c r="B68" s="29"/>
      <c r="C68" s="27"/>
      <c r="D68" s="36" t="s">
        <v>1662</v>
      </c>
      <c r="E68" s="29" t="s">
        <v>69</v>
      </c>
      <c r="F68" s="30">
        <v>0.33</v>
      </c>
      <c r="G68" s="27" t="s">
        <v>1663</v>
      </c>
      <c r="H68" s="34">
        <v>1999</v>
      </c>
      <c r="I68" s="35">
        <v>4</v>
      </c>
      <c r="J68" s="29"/>
      <c r="K68" s="32">
        <f t="shared" si="2"/>
        <v>1.32</v>
      </c>
      <c r="L68" s="33">
        <f t="shared" si="0"/>
        <v>1.32</v>
      </c>
      <c r="M68" s="32">
        <v>3</v>
      </c>
    </row>
    <row r="69" spans="1:13" x14ac:dyDescent="0.25">
      <c r="A69" s="26">
        <f t="shared" si="1"/>
        <v>60</v>
      </c>
      <c r="B69" s="29"/>
      <c r="C69" s="27"/>
      <c r="D69" s="36" t="s">
        <v>1409</v>
      </c>
      <c r="E69" s="29" t="s">
        <v>69</v>
      </c>
      <c r="F69" s="30">
        <v>0.33</v>
      </c>
      <c r="G69" s="27" t="s">
        <v>1410</v>
      </c>
      <c r="H69" s="34">
        <v>1999</v>
      </c>
      <c r="I69" s="35">
        <v>4</v>
      </c>
      <c r="J69" s="29"/>
      <c r="K69" s="32">
        <f t="shared" si="2"/>
        <v>1.32</v>
      </c>
      <c r="L69" s="33">
        <f t="shared" si="0"/>
        <v>1.32</v>
      </c>
      <c r="M69" s="32">
        <v>7.75</v>
      </c>
    </row>
    <row r="70" spans="1:13" x14ac:dyDescent="0.25">
      <c r="A70" s="26">
        <f t="shared" si="1"/>
        <v>61</v>
      </c>
      <c r="B70" s="29"/>
      <c r="C70" s="27"/>
      <c r="D70" s="36">
        <v>3329</v>
      </c>
      <c r="E70" s="29"/>
      <c r="F70" s="30">
        <v>0.33</v>
      </c>
      <c r="G70" s="27" t="s">
        <v>1411</v>
      </c>
      <c r="H70" s="34">
        <v>1999</v>
      </c>
      <c r="I70" s="35">
        <v>1</v>
      </c>
      <c r="J70" s="29"/>
      <c r="K70" s="32">
        <f t="shared" si="2"/>
        <v>0.33</v>
      </c>
      <c r="L70" s="33">
        <f t="shared" si="0"/>
        <v>0.33</v>
      </c>
      <c r="M70" s="32">
        <v>0.8</v>
      </c>
    </row>
    <row r="71" spans="1:13" x14ac:dyDescent="0.25">
      <c r="A71" s="26">
        <f t="shared" si="1"/>
        <v>62</v>
      </c>
      <c r="B71" s="29"/>
      <c r="C71" s="27"/>
      <c r="D71" s="36">
        <f t="shared" si="3"/>
        <v>3330</v>
      </c>
      <c r="E71" s="29"/>
      <c r="F71" s="30">
        <v>0.33</v>
      </c>
      <c r="G71" s="27" t="s">
        <v>1412</v>
      </c>
      <c r="H71" s="34">
        <v>1999</v>
      </c>
      <c r="I71" s="35">
        <v>1</v>
      </c>
      <c r="J71" s="29" t="s">
        <v>1248</v>
      </c>
      <c r="K71" s="32">
        <f t="shared" si="2"/>
        <v>0.33</v>
      </c>
      <c r="L71" s="33">
        <f t="shared" si="0"/>
        <v>0.33</v>
      </c>
      <c r="M71" s="32">
        <v>1.1000000000000001</v>
      </c>
    </row>
    <row r="72" spans="1:13" x14ac:dyDescent="0.25">
      <c r="A72" s="26">
        <f t="shared" si="1"/>
        <v>63</v>
      </c>
      <c r="B72" s="29"/>
      <c r="C72" s="27"/>
      <c r="D72" s="36">
        <f t="shared" si="3"/>
        <v>3331</v>
      </c>
      <c r="E72" s="29"/>
      <c r="F72" s="30">
        <v>0.33</v>
      </c>
      <c r="G72" s="27" t="s">
        <v>1413</v>
      </c>
      <c r="H72" s="34">
        <v>1999</v>
      </c>
      <c r="I72" s="35">
        <v>1</v>
      </c>
      <c r="J72" s="29" t="s">
        <v>1248</v>
      </c>
      <c r="K72" s="32">
        <f t="shared" si="2"/>
        <v>0.33</v>
      </c>
      <c r="L72" s="33">
        <f t="shared" si="0"/>
        <v>0.33</v>
      </c>
      <c r="M72" s="32">
        <v>0.65</v>
      </c>
    </row>
    <row r="73" spans="1:13" x14ac:dyDescent="0.25">
      <c r="A73" s="26">
        <f t="shared" si="1"/>
        <v>64</v>
      </c>
      <c r="B73" s="29"/>
      <c r="C73" s="27"/>
      <c r="D73" s="36">
        <f t="shared" si="3"/>
        <v>3332</v>
      </c>
      <c r="E73" s="29"/>
      <c r="F73" s="30">
        <v>0.45</v>
      </c>
      <c r="G73" s="27" t="s">
        <v>740</v>
      </c>
      <c r="H73" s="34">
        <v>1999</v>
      </c>
      <c r="I73" s="35">
        <v>1</v>
      </c>
      <c r="J73" s="27"/>
      <c r="K73" s="32">
        <f t="shared" si="2"/>
        <v>0.45</v>
      </c>
      <c r="L73" s="33">
        <f t="shared" si="0"/>
        <v>0.45</v>
      </c>
      <c r="M73" s="32">
        <v>1</v>
      </c>
    </row>
    <row r="74" spans="1:13" x14ac:dyDescent="0.25">
      <c r="A74" s="26">
        <f t="shared" si="1"/>
        <v>65</v>
      </c>
      <c r="B74" s="29"/>
      <c r="C74" s="27"/>
      <c r="D74" s="36" t="s">
        <v>1414</v>
      </c>
      <c r="E74" s="29" t="s">
        <v>69</v>
      </c>
      <c r="F74" s="30">
        <v>0.33</v>
      </c>
      <c r="G74" s="27" t="s">
        <v>1415</v>
      </c>
      <c r="H74" s="34">
        <v>1999</v>
      </c>
      <c r="I74" s="35">
        <v>5</v>
      </c>
      <c r="J74" s="29"/>
      <c r="K74" s="32">
        <f t="shared" si="2"/>
        <v>1.6500000000000001</v>
      </c>
      <c r="L74" s="33">
        <f t="shared" si="0"/>
        <v>1.6500000000000001</v>
      </c>
      <c r="M74" s="32">
        <v>3.75</v>
      </c>
    </row>
    <row r="75" spans="1:13" x14ac:dyDescent="0.25">
      <c r="A75" s="26">
        <f t="shared" si="1"/>
        <v>66</v>
      </c>
      <c r="B75" s="29"/>
      <c r="C75" s="27"/>
      <c r="D75" s="36">
        <v>3338</v>
      </c>
      <c r="E75" s="29"/>
      <c r="F75" s="30">
        <v>0.33</v>
      </c>
      <c r="G75" s="27" t="s">
        <v>1416</v>
      </c>
      <c r="H75" s="34">
        <v>1999</v>
      </c>
      <c r="I75" s="35">
        <v>1</v>
      </c>
      <c r="J75" s="29"/>
      <c r="K75" s="32">
        <f t="shared" si="2"/>
        <v>0.33</v>
      </c>
      <c r="L75" s="33">
        <f t="shared" ref="L75:L88" si="4">K75</f>
        <v>0.33</v>
      </c>
      <c r="M75" s="32">
        <v>0.65</v>
      </c>
    </row>
    <row r="76" spans="1:13" x14ac:dyDescent="0.25">
      <c r="A76" s="26">
        <f t="shared" si="1"/>
        <v>67</v>
      </c>
      <c r="B76" s="27" t="s">
        <v>30</v>
      </c>
      <c r="C76" s="27"/>
      <c r="D76" s="36" t="s">
        <v>1631</v>
      </c>
      <c r="E76" s="29" t="s">
        <v>69</v>
      </c>
      <c r="F76" s="30">
        <v>0.33</v>
      </c>
      <c r="G76" s="27" t="s">
        <v>1236</v>
      </c>
      <c r="H76" s="34">
        <v>1999</v>
      </c>
      <c r="I76" s="35">
        <v>6</v>
      </c>
      <c r="J76" s="29"/>
      <c r="K76" s="32">
        <f t="shared" si="2"/>
        <v>1.98</v>
      </c>
      <c r="L76" s="33">
        <f t="shared" si="4"/>
        <v>1.98</v>
      </c>
      <c r="M76" s="32">
        <v>8.5</v>
      </c>
    </row>
    <row r="77" spans="1:13" x14ac:dyDescent="0.25">
      <c r="A77" s="26">
        <f t="shared" ref="A77:A88" si="5">A76+1</f>
        <v>68</v>
      </c>
      <c r="B77" s="29"/>
      <c r="C77" s="27"/>
      <c r="D77" s="36" t="s">
        <v>1632</v>
      </c>
      <c r="E77" s="29" t="s">
        <v>69</v>
      </c>
      <c r="F77" s="30">
        <v>0.33</v>
      </c>
      <c r="G77" s="27" t="s">
        <v>1236</v>
      </c>
      <c r="H77" s="34">
        <v>1999</v>
      </c>
      <c r="I77" s="35">
        <v>6</v>
      </c>
      <c r="J77" s="27"/>
      <c r="K77" s="32">
        <f t="shared" ref="K77:K82" si="6">IF(F77*I77&gt;0,F77*I77," ")</f>
        <v>1.98</v>
      </c>
      <c r="L77" s="33">
        <f t="shared" si="4"/>
        <v>1.98</v>
      </c>
      <c r="M77" s="32">
        <v>7.5</v>
      </c>
    </row>
    <row r="78" spans="1:13" x14ac:dyDescent="0.25">
      <c r="A78" s="26">
        <f t="shared" si="5"/>
        <v>69</v>
      </c>
      <c r="B78" s="29"/>
      <c r="C78" s="27"/>
      <c r="D78" s="36">
        <v>3351</v>
      </c>
      <c r="E78" s="29"/>
      <c r="F78" s="30">
        <v>0.33</v>
      </c>
      <c r="G78" s="27" t="s">
        <v>1657</v>
      </c>
      <c r="H78" s="34">
        <v>1999</v>
      </c>
      <c r="I78" s="35">
        <v>20</v>
      </c>
      <c r="J78" s="29" t="s">
        <v>1650</v>
      </c>
      <c r="K78" s="32">
        <f t="shared" si="6"/>
        <v>6.6000000000000005</v>
      </c>
      <c r="L78" s="33">
        <f t="shared" si="4"/>
        <v>6.6000000000000005</v>
      </c>
      <c r="M78" s="32">
        <v>14</v>
      </c>
    </row>
    <row r="79" spans="1:13" x14ac:dyDescent="0.25">
      <c r="A79" s="26">
        <f t="shared" si="5"/>
        <v>70</v>
      </c>
      <c r="B79" s="29"/>
      <c r="C79" s="27"/>
      <c r="D79" s="36" t="s">
        <v>1633</v>
      </c>
      <c r="E79" s="29" t="s">
        <v>69</v>
      </c>
      <c r="F79" s="30">
        <v>0.33</v>
      </c>
      <c r="G79" s="27" t="s">
        <v>532</v>
      </c>
      <c r="H79" s="34">
        <v>1999</v>
      </c>
      <c r="I79" s="35">
        <v>4</v>
      </c>
      <c r="J79" s="29"/>
      <c r="K79" s="32">
        <f t="shared" si="6"/>
        <v>1.32</v>
      </c>
      <c r="L79" s="33">
        <f t="shared" si="4"/>
        <v>1.32</v>
      </c>
      <c r="M79" s="32">
        <v>9</v>
      </c>
    </row>
    <row r="80" spans="1:13" x14ac:dyDescent="0.25">
      <c r="A80" s="26">
        <f t="shared" si="5"/>
        <v>71</v>
      </c>
      <c r="B80" s="29"/>
      <c r="C80" s="27"/>
      <c r="D80" s="36">
        <v>3355</v>
      </c>
      <c r="E80" s="29"/>
      <c r="F80" s="30">
        <v>0.33</v>
      </c>
      <c r="G80" s="27" t="s">
        <v>532</v>
      </c>
      <c r="H80" s="34">
        <v>1999</v>
      </c>
      <c r="I80" s="35">
        <v>1</v>
      </c>
      <c r="J80" s="29"/>
      <c r="K80" s="32">
        <f t="shared" si="6"/>
        <v>0.33</v>
      </c>
      <c r="L80" s="33">
        <f t="shared" si="4"/>
        <v>0.33</v>
      </c>
      <c r="M80" s="32">
        <v>1</v>
      </c>
    </row>
    <row r="81" spans="1:13" x14ac:dyDescent="0.25">
      <c r="A81" s="26">
        <f t="shared" si="5"/>
        <v>72</v>
      </c>
      <c r="B81" s="29"/>
      <c r="C81" s="27"/>
      <c r="D81" s="36" t="s">
        <v>1634</v>
      </c>
      <c r="E81" s="29" t="s">
        <v>1611</v>
      </c>
      <c r="F81" s="30">
        <v>0.33</v>
      </c>
      <c r="G81" s="27" t="s">
        <v>532</v>
      </c>
      <c r="H81" s="34">
        <v>1999</v>
      </c>
      <c r="I81" s="35">
        <v>4</v>
      </c>
      <c r="J81" s="29"/>
      <c r="K81" s="32">
        <f t="shared" si="6"/>
        <v>1.32</v>
      </c>
      <c r="L81" s="33">
        <f t="shared" si="4"/>
        <v>1.32</v>
      </c>
      <c r="M81" s="32">
        <v>5.6</v>
      </c>
    </row>
    <row r="82" spans="1:13" x14ac:dyDescent="0.25">
      <c r="A82" s="26">
        <f t="shared" si="5"/>
        <v>73</v>
      </c>
      <c r="B82" s="29"/>
      <c r="C82" s="27"/>
      <c r="D82" s="36" t="s">
        <v>1635</v>
      </c>
      <c r="E82" s="29" t="s">
        <v>1630</v>
      </c>
      <c r="F82" s="30">
        <v>0.33</v>
      </c>
      <c r="G82" s="27" t="s">
        <v>532</v>
      </c>
      <c r="H82" s="34">
        <v>1999</v>
      </c>
      <c r="I82" s="35">
        <v>4</v>
      </c>
      <c r="J82" s="29"/>
      <c r="K82" s="32">
        <f t="shared" si="6"/>
        <v>1.32</v>
      </c>
      <c r="L82" s="33">
        <f t="shared" si="4"/>
        <v>1.32</v>
      </c>
      <c r="M82" s="32">
        <v>8</v>
      </c>
    </row>
    <row r="83" spans="1:13" x14ac:dyDescent="0.25">
      <c r="A83" s="26">
        <f t="shared" si="5"/>
        <v>74</v>
      </c>
      <c r="B83" s="29"/>
      <c r="C83" s="27"/>
      <c r="D83" s="36">
        <v>3370</v>
      </c>
      <c r="E83" s="29"/>
      <c r="F83" s="30">
        <v>0.33</v>
      </c>
      <c r="G83" s="27" t="s">
        <v>1189</v>
      </c>
      <c r="H83" s="34">
        <v>2000</v>
      </c>
      <c r="I83" s="35">
        <v>1</v>
      </c>
      <c r="J83" s="29"/>
      <c r="K83" s="32">
        <f t="shared" ref="K83:K88" si="7">IF(F83*I83&gt;0,F83*I83," ")</f>
        <v>0.33</v>
      </c>
      <c r="L83" s="33">
        <f t="shared" si="4"/>
        <v>0.33</v>
      </c>
      <c r="M83" s="32">
        <v>0.8</v>
      </c>
    </row>
    <row r="84" spans="1:13" x14ac:dyDescent="0.25">
      <c r="A84" s="26">
        <f t="shared" si="5"/>
        <v>75</v>
      </c>
      <c r="B84" s="29"/>
      <c r="C84" s="27"/>
      <c r="D84" s="36">
        <v>3371</v>
      </c>
      <c r="E84" s="29"/>
      <c r="F84" s="30">
        <v>0.33</v>
      </c>
      <c r="G84" s="27" t="s">
        <v>1644</v>
      </c>
      <c r="H84" s="34">
        <v>2000</v>
      </c>
      <c r="I84" s="35">
        <v>1</v>
      </c>
      <c r="J84" s="29"/>
      <c r="K84" s="32">
        <f t="shared" si="7"/>
        <v>0.33</v>
      </c>
      <c r="L84" s="33">
        <f t="shared" si="4"/>
        <v>0.33</v>
      </c>
      <c r="M84" s="32">
        <v>0.65</v>
      </c>
    </row>
    <row r="85" spans="1:13" x14ac:dyDescent="0.25">
      <c r="A85" s="26">
        <f t="shared" si="5"/>
        <v>76</v>
      </c>
      <c r="B85" s="29"/>
      <c r="C85" s="27"/>
      <c r="D85" s="36">
        <v>3372</v>
      </c>
      <c r="E85" s="29"/>
      <c r="F85" s="30">
        <v>0.33</v>
      </c>
      <c r="G85" s="30" t="s">
        <v>1638</v>
      </c>
      <c r="H85" s="34">
        <v>2000</v>
      </c>
      <c r="I85" s="35">
        <v>1</v>
      </c>
      <c r="J85" s="29"/>
      <c r="K85" s="32">
        <f t="shared" si="7"/>
        <v>0.33</v>
      </c>
      <c r="L85" s="33">
        <f t="shared" si="4"/>
        <v>0.33</v>
      </c>
      <c r="M85" s="32">
        <v>0.75</v>
      </c>
    </row>
    <row r="86" spans="1:13" x14ac:dyDescent="0.25">
      <c r="A86" s="26">
        <f t="shared" si="5"/>
        <v>77</v>
      </c>
      <c r="B86" s="29"/>
      <c r="C86" s="27"/>
      <c r="D86" s="36">
        <v>3378</v>
      </c>
      <c r="E86" s="29"/>
      <c r="F86" s="30">
        <v>0.33</v>
      </c>
      <c r="G86" s="27" t="s">
        <v>1658</v>
      </c>
      <c r="H86" s="34">
        <v>2000</v>
      </c>
      <c r="I86" s="35">
        <v>10</v>
      </c>
      <c r="J86" s="29" t="s">
        <v>1650</v>
      </c>
      <c r="K86" s="32">
        <f t="shared" si="7"/>
        <v>3.3000000000000003</v>
      </c>
      <c r="L86" s="33">
        <f t="shared" si="4"/>
        <v>3.3000000000000003</v>
      </c>
      <c r="M86" s="32">
        <v>10</v>
      </c>
    </row>
    <row r="87" spans="1:13" x14ac:dyDescent="0.25">
      <c r="A87" s="26">
        <f t="shared" si="5"/>
        <v>78</v>
      </c>
      <c r="B87" s="29"/>
      <c r="C87" s="27"/>
      <c r="D87" s="36">
        <v>3383</v>
      </c>
      <c r="E87" s="29" t="s">
        <v>69</v>
      </c>
      <c r="F87" s="30">
        <v>0.33</v>
      </c>
      <c r="G87" s="27" t="s">
        <v>1639</v>
      </c>
      <c r="H87" s="34">
        <v>2000</v>
      </c>
      <c r="I87" s="35">
        <v>5</v>
      </c>
      <c r="J87" s="29"/>
      <c r="K87" s="32">
        <f t="shared" si="7"/>
        <v>1.6500000000000001</v>
      </c>
      <c r="L87" s="33">
        <f t="shared" si="4"/>
        <v>1.6500000000000001</v>
      </c>
      <c r="M87" s="32">
        <v>3.25</v>
      </c>
    </row>
    <row r="88" spans="1:13" ht="16.5" thickBot="1" x14ac:dyDescent="0.3">
      <c r="A88" s="26">
        <f t="shared" si="5"/>
        <v>79</v>
      </c>
      <c r="B88" s="29"/>
      <c r="C88" s="27"/>
      <c r="D88" s="36">
        <v>3388</v>
      </c>
      <c r="E88" s="29" t="s">
        <v>69</v>
      </c>
      <c r="F88" s="30">
        <v>0.33</v>
      </c>
      <c r="G88" s="27" t="s">
        <v>1640</v>
      </c>
      <c r="H88" s="34">
        <v>2000</v>
      </c>
      <c r="I88" s="35">
        <v>5</v>
      </c>
      <c r="J88" s="29"/>
      <c r="K88" s="32">
        <f t="shared" si="7"/>
        <v>1.6500000000000001</v>
      </c>
      <c r="L88" s="33">
        <f t="shared" si="4"/>
        <v>1.6500000000000001</v>
      </c>
      <c r="M88" s="32">
        <v>3.25</v>
      </c>
    </row>
    <row r="89" spans="1:13" ht="16.5" thickTop="1" x14ac:dyDescent="0.25">
      <c r="A89" s="37"/>
      <c r="B89" s="38"/>
      <c r="C89" s="38"/>
      <c r="D89" s="39"/>
      <c r="E89" s="38"/>
      <c r="F89" s="40"/>
      <c r="G89" s="38"/>
      <c r="H89" s="38"/>
      <c r="I89" s="41"/>
      <c r="J89" s="42"/>
      <c r="K89" s="43"/>
      <c r="L89" s="44"/>
      <c r="M89" s="45"/>
    </row>
    <row r="90" spans="1:13" ht="16.5" thickBot="1" x14ac:dyDescent="0.3">
      <c r="A90" s="46"/>
      <c r="B90" s="47" t="s">
        <v>36</v>
      </c>
      <c r="C90" s="48"/>
      <c r="D90" s="49"/>
      <c r="E90" s="48"/>
      <c r="F90" s="50"/>
      <c r="G90" s="48"/>
      <c r="H90" s="48"/>
      <c r="I90" s="51"/>
      <c r="J90" s="52" t="s">
        <v>2</v>
      </c>
      <c r="K90" s="53"/>
      <c r="L90" s="53"/>
      <c r="M90" s="54"/>
    </row>
    <row r="91" spans="1:13" ht="16.5" thickTop="1" x14ac:dyDescent="0.25">
      <c r="A91" s="46"/>
      <c r="B91" s="55" t="s">
        <v>37</v>
      </c>
      <c r="C91" s="48"/>
      <c r="D91" s="49"/>
      <c r="E91" s="56"/>
      <c r="F91" s="57"/>
      <c r="G91" s="56"/>
      <c r="H91" s="56"/>
      <c r="I91" s="51"/>
      <c r="J91" s="58"/>
      <c r="K91" s="59"/>
      <c r="L91" s="59"/>
      <c r="M91" s="60"/>
    </row>
    <row r="92" spans="1:13" x14ac:dyDescent="0.25">
      <c r="A92" s="46"/>
      <c r="B92" s="47" t="s">
        <v>38</v>
      </c>
      <c r="C92" s="48"/>
      <c r="D92" s="49"/>
      <c r="E92" s="56"/>
      <c r="F92" s="57"/>
      <c r="G92" s="56"/>
      <c r="H92" s="56"/>
      <c r="I92" s="51"/>
      <c r="J92" s="61" t="s">
        <v>39</v>
      </c>
      <c r="K92" s="62"/>
      <c r="L92" s="63"/>
      <c r="M92" s="64">
        <f>SUM(K10:K88)</f>
        <v>78.909999999999926</v>
      </c>
    </row>
    <row r="93" spans="1:13" x14ac:dyDescent="0.25">
      <c r="A93" s="46"/>
      <c r="B93" s="48"/>
      <c r="C93" s="48"/>
      <c r="D93" s="49"/>
      <c r="E93" s="56"/>
      <c r="F93" s="57"/>
      <c r="G93" s="56"/>
      <c r="H93" s="56"/>
      <c r="I93" s="51"/>
      <c r="J93" s="61" t="s">
        <v>40</v>
      </c>
      <c r="K93" s="62"/>
      <c r="L93" s="63"/>
      <c r="M93" s="64">
        <f>SUM(L10:L88)</f>
        <v>78.909999999999926</v>
      </c>
    </row>
    <row r="94" spans="1:13" x14ac:dyDescent="0.25">
      <c r="A94" s="46"/>
      <c r="B94" s="48"/>
      <c r="C94" s="48"/>
      <c r="D94" s="49"/>
      <c r="E94" s="48"/>
      <c r="F94" s="50"/>
      <c r="G94" s="48"/>
      <c r="H94" s="48"/>
      <c r="I94" s="51"/>
      <c r="J94" s="61" t="s">
        <v>41</v>
      </c>
      <c r="K94" s="62"/>
      <c r="L94" s="63"/>
      <c r="M94" s="64">
        <f>SUM(M10:M88)</f>
        <v>233.5500000000001</v>
      </c>
    </row>
    <row r="95" spans="1:13" ht="16.5" thickBot="1" x14ac:dyDescent="0.3">
      <c r="A95" s="65"/>
      <c r="B95" s="66"/>
      <c r="C95" s="66"/>
      <c r="D95" s="67"/>
      <c r="E95" s="66"/>
      <c r="F95" s="68"/>
      <c r="G95" s="66"/>
      <c r="H95" s="66"/>
      <c r="I95" s="69"/>
      <c r="J95" s="70" t="s">
        <v>42</v>
      </c>
      <c r="K95" s="71"/>
      <c r="L95" s="71"/>
      <c r="M95" s="72">
        <f>SUM(I10:I88)</f>
        <v>201</v>
      </c>
    </row>
    <row r="96" spans="1:13" ht="16.5" thickTop="1" x14ac:dyDescent="0.25">
      <c r="A96" s="73"/>
      <c r="B96" s="74" t="s">
        <v>1584</v>
      </c>
      <c r="C96" s="75"/>
      <c r="D96" s="75"/>
      <c r="E96" s="75"/>
      <c r="F96" s="76"/>
      <c r="G96" s="75"/>
      <c r="H96" s="75"/>
      <c r="I96" s="75"/>
      <c r="J96" s="75"/>
      <c r="K96" s="76"/>
      <c r="L96" s="76"/>
      <c r="M96" s="77"/>
    </row>
  </sheetData>
  <printOptions gridLinesSet="0"/>
  <pageMargins left="0.75" right="0.25" top="0.75" bottom="0.55000000000000004" header="0.5" footer="0.5"/>
  <pageSetup scale="46" orientation="portrait" horizontalDpi="300" verticalDpi="300" r:id="rId1"/>
  <headerFooter alignWithMargins="0">
    <oddHeader>&amp;L&amp;D</oddHeader>
    <oddFooter>&amp;LREGISS32.XLS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93"/>
  <sheetViews>
    <sheetView showGridLines="0" zoomScale="80" zoomScaleNormal="8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52.42578125" style="11" customWidth="1"/>
    <col min="11" max="12" width="10" style="11" customWidth="1"/>
    <col min="13" max="13" width="13.85546875" style="11" customWidth="1"/>
    <col min="14" max="14" width="2.28515625" style="11" customWidth="1"/>
    <col min="15" max="16384" width="12.5703125" style="11"/>
  </cols>
  <sheetData>
    <row r="1" spans="1:14" x14ac:dyDescent="0.25">
      <c r="L1" s="12" t="s">
        <v>15</v>
      </c>
    </row>
    <row r="3" spans="1:14" ht="30.75" x14ac:dyDescent="0.45">
      <c r="A3" s="13" t="s">
        <v>0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</row>
    <row r="4" spans="1:14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</row>
    <row r="5" spans="1:14" ht="30.75" x14ac:dyDescent="0.45">
      <c r="A5" s="13" t="s">
        <v>16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</row>
    <row r="6" spans="1:14" x14ac:dyDescent="0.25">
      <c r="L6" s="12" t="s">
        <v>3</v>
      </c>
    </row>
    <row r="8" spans="1:14" x14ac:dyDescent="0.25">
      <c r="A8" s="15" t="s">
        <v>17</v>
      </c>
      <c r="B8" s="16"/>
      <c r="C8" s="17" t="s">
        <v>18</v>
      </c>
      <c r="D8" s="18"/>
      <c r="E8" s="19"/>
      <c r="F8" s="20" t="s">
        <v>19</v>
      </c>
      <c r="G8" s="20" t="s">
        <v>20</v>
      </c>
      <c r="H8" s="20" t="s">
        <v>21</v>
      </c>
      <c r="I8" s="20" t="s">
        <v>22</v>
      </c>
      <c r="J8" s="20" t="s">
        <v>23</v>
      </c>
      <c r="K8" s="20" t="s">
        <v>5</v>
      </c>
      <c r="L8" s="20" t="s">
        <v>24</v>
      </c>
      <c r="M8" s="20" t="s">
        <v>25</v>
      </c>
    </row>
    <row r="9" spans="1:14" ht="16.5" thickBot="1" x14ac:dyDescent="0.3">
      <c r="A9" s="21"/>
      <c r="B9" s="22"/>
      <c r="C9" s="23" t="s">
        <v>26</v>
      </c>
      <c r="D9" s="23" t="s">
        <v>27</v>
      </c>
      <c r="E9" s="24" t="s">
        <v>28</v>
      </c>
      <c r="F9" s="22"/>
      <c r="G9" s="22"/>
      <c r="H9" s="24" t="s">
        <v>29</v>
      </c>
      <c r="I9" s="25" t="s">
        <v>30</v>
      </c>
      <c r="J9" s="22"/>
      <c r="K9" s="24" t="s">
        <v>10</v>
      </c>
      <c r="L9" s="24" t="s">
        <v>11</v>
      </c>
      <c r="M9" s="24" t="s">
        <v>10</v>
      </c>
    </row>
    <row r="10" spans="1:14" ht="16.5" thickTop="1" x14ac:dyDescent="0.25">
      <c r="A10" s="26">
        <v>1</v>
      </c>
      <c r="B10" s="27"/>
      <c r="C10" s="27"/>
      <c r="D10" s="36">
        <v>3389</v>
      </c>
      <c r="E10" s="29"/>
      <c r="F10" s="30">
        <v>0.33</v>
      </c>
      <c r="G10" s="27" t="s">
        <v>1636</v>
      </c>
      <c r="H10" s="34">
        <v>2000</v>
      </c>
      <c r="I10" s="31">
        <v>1</v>
      </c>
      <c r="J10" s="29"/>
      <c r="K10" s="32">
        <f t="shared" ref="K10:K25" si="0">IF(F10*I10&gt;0,F10*I10," ")</f>
        <v>0.33</v>
      </c>
      <c r="L10" s="33">
        <f>K10</f>
        <v>0.33</v>
      </c>
      <c r="M10" s="33">
        <v>0.85</v>
      </c>
    </row>
    <row r="11" spans="1:14" x14ac:dyDescent="0.25">
      <c r="A11" s="26">
        <f t="shared" ref="A11:A74" si="1">A10+1</f>
        <v>2</v>
      </c>
      <c r="B11" s="29"/>
      <c r="C11" s="27"/>
      <c r="D11" s="36">
        <v>3390</v>
      </c>
      <c r="E11" s="29"/>
      <c r="F11" s="30">
        <v>0.33</v>
      </c>
      <c r="G11" s="27" t="s">
        <v>917</v>
      </c>
      <c r="H11" s="34">
        <v>2000</v>
      </c>
      <c r="I11" s="35">
        <v>1</v>
      </c>
      <c r="J11" s="29"/>
      <c r="K11" s="32">
        <f t="shared" si="0"/>
        <v>0.33</v>
      </c>
      <c r="L11" s="33">
        <f>K11</f>
        <v>0.33</v>
      </c>
      <c r="M11" s="32">
        <v>0.65</v>
      </c>
    </row>
    <row r="12" spans="1:14" x14ac:dyDescent="0.25">
      <c r="A12" s="26">
        <f t="shared" si="1"/>
        <v>3</v>
      </c>
      <c r="B12" s="29"/>
      <c r="C12" s="27"/>
      <c r="D12" s="36">
        <v>3391</v>
      </c>
      <c r="E12" s="29"/>
      <c r="F12" s="30">
        <v>0.33</v>
      </c>
      <c r="G12" s="27" t="s">
        <v>1649</v>
      </c>
      <c r="H12" s="34">
        <v>2000</v>
      </c>
      <c r="I12" s="35">
        <v>10</v>
      </c>
      <c r="J12" s="29" t="s">
        <v>1651</v>
      </c>
      <c r="K12" s="32">
        <f t="shared" si="0"/>
        <v>3.3000000000000003</v>
      </c>
      <c r="L12" s="33">
        <f>K12</f>
        <v>3.3000000000000003</v>
      </c>
      <c r="M12" s="32">
        <v>10</v>
      </c>
    </row>
    <row r="13" spans="1:14" x14ac:dyDescent="0.25">
      <c r="A13" s="26">
        <f t="shared" si="1"/>
        <v>4</v>
      </c>
      <c r="B13" s="29"/>
      <c r="C13" s="27"/>
      <c r="D13" s="36">
        <v>3392</v>
      </c>
      <c r="E13" s="29" t="s">
        <v>1611</v>
      </c>
      <c r="F13" s="30">
        <v>0.33</v>
      </c>
      <c r="G13" s="27" t="s">
        <v>1649</v>
      </c>
      <c r="H13" s="34">
        <v>2000</v>
      </c>
      <c r="I13" s="35">
        <v>9</v>
      </c>
      <c r="J13" s="29" t="s">
        <v>1652</v>
      </c>
      <c r="K13" s="32">
        <f t="shared" si="0"/>
        <v>2.97</v>
      </c>
      <c r="L13" s="33">
        <f>K13</f>
        <v>2.97</v>
      </c>
      <c r="M13" s="32">
        <v>30</v>
      </c>
    </row>
    <row r="14" spans="1:14" x14ac:dyDescent="0.25">
      <c r="A14" s="26">
        <f t="shared" si="1"/>
        <v>5</v>
      </c>
      <c r="B14" s="29"/>
      <c r="C14" s="27"/>
      <c r="D14" s="36">
        <v>3396</v>
      </c>
      <c r="E14" s="29" t="s">
        <v>69</v>
      </c>
      <c r="F14" s="30">
        <v>0.33</v>
      </c>
      <c r="G14" s="27" t="s">
        <v>1653</v>
      </c>
      <c r="H14" s="34">
        <v>2000</v>
      </c>
      <c r="I14" s="35">
        <v>4</v>
      </c>
      <c r="J14" s="29"/>
      <c r="K14" s="32">
        <f t="shared" si="0"/>
        <v>1.32</v>
      </c>
      <c r="L14" s="33">
        <f>K14</f>
        <v>1.32</v>
      </c>
      <c r="M14" s="32">
        <v>2.6</v>
      </c>
    </row>
    <row r="15" spans="1:14" x14ac:dyDescent="0.25">
      <c r="A15" s="26">
        <f t="shared" si="1"/>
        <v>6</v>
      </c>
      <c r="B15" s="29"/>
      <c r="C15" s="27"/>
      <c r="D15" s="36">
        <v>3397</v>
      </c>
      <c r="E15" s="29"/>
      <c r="F15" s="30">
        <v>0.33</v>
      </c>
      <c r="G15" s="27" t="s">
        <v>1637</v>
      </c>
      <c r="H15" s="34">
        <v>2000</v>
      </c>
      <c r="I15" s="35">
        <v>1</v>
      </c>
      <c r="J15" s="29"/>
      <c r="K15" s="32">
        <f t="shared" si="0"/>
        <v>0.33</v>
      </c>
      <c r="L15" s="33">
        <f t="shared" ref="L15:L23" si="2">K15</f>
        <v>0.33</v>
      </c>
      <c r="M15" s="32">
        <v>0.65</v>
      </c>
    </row>
    <row r="16" spans="1:14" x14ac:dyDescent="0.25">
      <c r="A16" s="26">
        <f t="shared" si="1"/>
        <v>7</v>
      </c>
      <c r="B16" s="29"/>
      <c r="C16" s="27"/>
      <c r="D16" s="36">
        <v>3398</v>
      </c>
      <c r="E16" s="29"/>
      <c r="F16" s="30">
        <v>0.33</v>
      </c>
      <c r="G16" s="27" t="s">
        <v>1645</v>
      </c>
      <c r="H16" s="34">
        <v>2000</v>
      </c>
      <c r="I16" s="35">
        <v>1</v>
      </c>
      <c r="J16" s="29"/>
      <c r="K16" s="32">
        <f t="shared" si="0"/>
        <v>0.33</v>
      </c>
      <c r="L16" s="33">
        <f t="shared" si="2"/>
        <v>0.33</v>
      </c>
      <c r="M16" s="32">
        <v>0.75</v>
      </c>
    </row>
    <row r="17" spans="1:13" x14ac:dyDescent="0.25">
      <c r="A17" s="26">
        <f t="shared" si="1"/>
        <v>8</v>
      </c>
      <c r="B17" s="29"/>
      <c r="C17" s="27"/>
      <c r="D17" s="36">
        <v>3402</v>
      </c>
      <c r="E17" s="29" t="s">
        <v>69</v>
      </c>
      <c r="F17" s="30">
        <v>0.33</v>
      </c>
      <c r="G17" s="27" t="s">
        <v>1654</v>
      </c>
      <c r="H17" s="34">
        <v>2000</v>
      </c>
      <c r="I17" s="35">
        <v>4</v>
      </c>
      <c r="J17" s="29"/>
      <c r="K17" s="32">
        <f t="shared" si="0"/>
        <v>1.32</v>
      </c>
      <c r="L17" s="33">
        <f t="shared" si="2"/>
        <v>1.32</v>
      </c>
      <c r="M17" s="32">
        <v>2.8</v>
      </c>
    </row>
    <row r="18" spans="1:13" x14ac:dyDescent="0.25">
      <c r="A18" s="26">
        <f t="shared" si="1"/>
        <v>9</v>
      </c>
      <c r="B18" s="29"/>
      <c r="C18" s="27"/>
      <c r="D18" s="36">
        <f>D17+1</f>
        <v>3403</v>
      </c>
      <c r="E18" s="29"/>
      <c r="F18" s="30">
        <v>0.33</v>
      </c>
      <c r="G18" s="27" t="s">
        <v>1655</v>
      </c>
      <c r="H18" s="34">
        <v>2000</v>
      </c>
      <c r="I18" s="35">
        <v>20</v>
      </c>
      <c r="J18" s="29" t="s">
        <v>1650</v>
      </c>
      <c r="K18" s="32">
        <f t="shared" si="0"/>
        <v>6.6000000000000005</v>
      </c>
      <c r="L18" s="33">
        <f t="shared" si="2"/>
        <v>6.6000000000000005</v>
      </c>
      <c r="M18" s="32">
        <v>15</v>
      </c>
    </row>
    <row r="19" spans="1:13" x14ac:dyDescent="0.25">
      <c r="A19" s="26">
        <f t="shared" si="1"/>
        <v>10</v>
      </c>
      <c r="B19" s="29"/>
      <c r="C19" s="27"/>
      <c r="D19" s="36">
        <v>3408</v>
      </c>
      <c r="E19" s="29"/>
      <c r="F19" s="30">
        <v>0.33</v>
      </c>
      <c r="G19" s="27" t="s">
        <v>1656</v>
      </c>
      <c r="H19" s="34">
        <v>2000</v>
      </c>
      <c r="I19" s="35">
        <v>20</v>
      </c>
      <c r="J19" s="29" t="s">
        <v>1650</v>
      </c>
      <c r="K19" s="32">
        <f t="shared" si="0"/>
        <v>6.6000000000000005</v>
      </c>
      <c r="L19" s="33">
        <f t="shared" si="2"/>
        <v>6.6000000000000005</v>
      </c>
      <c r="M19" s="32">
        <v>14</v>
      </c>
    </row>
    <row r="20" spans="1:13" x14ac:dyDescent="0.25">
      <c r="A20" s="26">
        <f t="shared" si="1"/>
        <v>11</v>
      </c>
      <c r="B20" s="29"/>
      <c r="C20" s="27"/>
      <c r="D20" s="36">
        <v>3417</v>
      </c>
      <c r="E20" s="29" t="s">
        <v>69</v>
      </c>
      <c r="F20" s="30">
        <v>0.33</v>
      </c>
      <c r="G20" s="27" t="s">
        <v>1646</v>
      </c>
      <c r="H20" s="34">
        <v>2000</v>
      </c>
      <c r="I20" s="35">
        <v>4</v>
      </c>
      <c r="J20" s="29" t="s">
        <v>1647</v>
      </c>
      <c r="K20" s="32">
        <f t="shared" si="0"/>
        <v>1.32</v>
      </c>
      <c r="L20" s="33">
        <f t="shared" si="2"/>
        <v>1.32</v>
      </c>
      <c r="M20" s="32">
        <v>2.6</v>
      </c>
    </row>
    <row r="21" spans="1:13" x14ac:dyDescent="0.25">
      <c r="A21" s="26">
        <f t="shared" si="1"/>
        <v>12</v>
      </c>
      <c r="B21" s="29"/>
      <c r="C21" s="27"/>
      <c r="D21" s="36">
        <v>3438</v>
      </c>
      <c r="E21" s="29"/>
      <c r="F21" s="30">
        <v>0.33</v>
      </c>
      <c r="G21" s="27" t="s">
        <v>331</v>
      </c>
      <c r="H21" s="34">
        <v>2000</v>
      </c>
      <c r="I21" s="35">
        <v>1</v>
      </c>
      <c r="J21" s="29"/>
      <c r="K21" s="32">
        <f t="shared" si="0"/>
        <v>0.33</v>
      </c>
      <c r="L21" s="33">
        <f t="shared" si="2"/>
        <v>0.33</v>
      </c>
      <c r="M21" s="32">
        <v>0.75</v>
      </c>
    </row>
    <row r="22" spans="1:13" x14ac:dyDescent="0.25">
      <c r="A22" s="26">
        <f t="shared" si="1"/>
        <v>13</v>
      </c>
      <c r="B22" s="29"/>
      <c r="C22" s="27"/>
      <c r="D22" s="36">
        <v>3443</v>
      </c>
      <c r="E22" s="29" t="s">
        <v>69</v>
      </c>
      <c r="F22" s="30">
        <v>0.33</v>
      </c>
      <c r="G22" s="27" t="s">
        <v>1641</v>
      </c>
      <c r="H22" s="34">
        <v>2000</v>
      </c>
      <c r="I22" s="35">
        <v>5</v>
      </c>
      <c r="J22" s="29"/>
      <c r="K22" s="32">
        <f t="shared" si="0"/>
        <v>1.6500000000000001</v>
      </c>
      <c r="L22" s="33">
        <f t="shared" si="2"/>
        <v>1.6500000000000001</v>
      </c>
      <c r="M22" s="32">
        <v>3.75</v>
      </c>
    </row>
    <row r="23" spans="1:13" x14ac:dyDescent="0.25">
      <c r="A23" s="26">
        <f t="shared" si="1"/>
        <v>14</v>
      </c>
      <c r="B23" s="29"/>
      <c r="C23" s="27"/>
      <c r="D23" s="36">
        <v>3444</v>
      </c>
      <c r="E23" s="29"/>
      <c r="F23" s="30">
        <v>0.33</v>
      </c>
      <c r="G23" s="27" t="s">
        <v>1642</v>
      </c>
      <c r="H23" s="34">
        <v>2000</v>
      </c>
      <c r="I23" s="35">
        <v>1</v>
      </c>
      <c r="J23" s="29"/>
      <c r="K23" s="32">
        <f t="shared" si="0"/>
        <v>0.33</v>
      </c>
      <c r="L23" s="33">
        <f t="shared" si="2"/>
        <v>0.33</v>
      </c>
      <c r="M23" s="32">
        <v>0.65</v>
      </c>
    </row>
    <row r="24" spans="1:13" x14ac:dyDescent="0.25">
      <c r="A24" s="26">
        <f t="shared" si="1"/>
        <v>15</v>
      </c>
      <c r="B24" s="29"/>
      <c r="C24" s="27"/>
      <c r="D24" s="36">
        <v>3445</v>
      </c>
      <c r="E24" s="29"/>
      <c r="F24" s="30">
        <v>0.33</v>
      </c>
      <c r="G24" s="27" t="s">
        <v>1648</v>
      </c>
      <c r="H24" s="34">
        <v>2000</v>
      </c>
      <c r="I24" s="35">
        <v>1</v>
      </c>
      <c r="J24" s="29"/>
      <c r="K24" s="32">
        <f t="shared" si="0"/>
        <v>0.33</v>
      </c>
      <c r="L24" s="33">
        <f>K24</f>
        <v>0.33</v>
      </c>
      <c r="M24" s="32">
        <v>1</v>
      </c>
    </row>
    <row r="25" spans="1:13" x14ac:dyDescent="0.25">
      <c r="A25" s="26">
        <f t="shared" si="1"/>
        <v>16</v>
      </c>
      <c r="B25" s="29"/>
      <c r="C25" s="27"/>
      <c r="D25" s="36">
        <v>3446</v>
      </c>
      <c r="E25" s="29"/>
      <c r="F25" s="30">
        <v>0.33</v>
      </c>
      <c r="G25" s="27" t="s">
        <v>1643</v>
      </c>
      <c r="H25" s="34">
        <v>2000</v>
      </c>
      <c r="I25" s="35">
        <v>1</v>
      </c>
      <c r="J25" s="29"/>
      <c r="K25" s="32">
        <f t="shared" si="0"/>
        <v>0.33</v>
      </c>
      <c r="L25" s="33">
        <f>K25</f>
        <v>0.33</v>
      </c>
      <c r="M25" s="32">
        <v>1.75</v>
      </c>
    </row>
    <row r="26" spans="1:13" x14ac:dyDescent="0.25">
      <c r="A26" s="26">
        <f t="shared" si="1"/>
        <v>17</v>
      </c>
      <c r="B26" s="29"/>
      <c r="C26" s="27"/>
      <c r="D26" s="36"/>
      <c r="E26" s="29"/>
      <c r="F26" s="30"/>
      <c r="G26" s="27"/>
      <c r="H26" s="34"/>
      <c r="I26" s="35"/>
      <c r="J26" s="29"/>
      <c r="K26" s="32"/>
      <c r="L26" s="33"/>
      <c r="M26" s="32"/>
    </row>
    <row r="27" spans="1:13" x14ac:dyDescent="0.25">
      <c r="A27" s="26">
        <f t="shared" si="1"/>
        <v>18</v>
      </c>
      <c r="B27" s="29"/>
      <c r="C27" s="27"/>
      <c r="D27" s="36">
        <v>3505</v>
      </c>
      <c r="E27" s="29"/>
      <c r="F27" s="130" t="s">
        <v>1676</v>
      </c>
      <c r="G27" s="27" t="s">
        <v>1674</v>
      </c>
      <c r="H27" s="34">
        <v>2001</v>
      </c>
      <c r="I27" s="35">
        <v>7</v>
      </c>
      <c r="J27" s="29" t="s">
        <v>1673</v>
      </c>
      <c r="K27" s="32">
        <v>3.27</v>
      </c>
      <c r="L27" s="33">
        <v>3.27</v>
      </c>
      <c r="M27" s="32">
        <v>10</v>
      </c>
    </row>
    <row r="28" spans="1:13" x14ac:dyDescent="0.25">
      <c r="A28" s="26">
        <f t="shared" si="1"/>
        <v>19</v>
      </c>
      <c r="B28" s="29"/>
      <c r="C28" s="27"/>
      <c r="D28" s="36">
        <v>3505</v>
      </c>
      <c r="E28" s="29"/>
      <c r="F28" s="130" t="s">
        <v>1676</v>
      </c>
      <c r="G28" s="27" t="s">
        <v>1674</v>
      </c>
      <c r="H28" s="34">
        <v>2001</v>
      </c>
      <c r="I28" s="35">
        <v>7</v>
      </c>
      <c r="J28" s="29" t="s">
        <v>1673</v>
      </c>
      <c r="K28" s="32">
        <v>3.27</v>
      </c>
      <c r="L28" s="33">
        <v>3.27</v>
      </c>
      <c r="M28" s="32">
        <v>10</v>
      </c>
    </row>
    <row r="29" spans="1:13" x14ac:dyDescent="0.25">
      <c r="A29" s="26">
        <f t="shared" si="1"/>
        <v>20</v>
      </c>
      <c r="B29" s="29"/>
      <c r="C29" s="27"/>
      <c r="D29" s="36">
        <v>3505</v>
      </c>
      <c r="E29" s="29"/>
      <c r="F29" s="130" t="s">
        <v>1676</v>
      </c>
      <c r="G29" s="27" t="s">
        <v>1674</v>
      </c>
      <c r="H29" s="34">
        <v>2001</v>
      </c>
      <c r="I29" s="35">
        <v>7</v>
      </c>
      <c r="J29" s="29" t="s">
        <v>1673</v>
      </c>
      <c r="K29" s="32">
        <v>3.27</v>
      </c>
      <c r="L29" s="33">
        <v>3.27</v>
      </c>
      <c r="M29" s="32">
        <v>10</v>
      </c>
    </row>
    <row r="30" spans="1:13" x14ac:dyDescent="0.25">
      <c r="A30" s="26">
        <f t="shared" si="1"/>
        <v>21</v>
      </c>
      <c r="B30" s="29"/>
      <c r="C30" s="27"/>
      <c r="D30" s="36">
        <v>3505</v>
      </c>
      <c r="E30" s="29"/>
      <c r="F30" s="130" t="s">
        <v>1676</v>
      </c>
      <c r="G30" s="27" t="s">
        <v>1674</v>
      </c>
      <c r="H30" s="34">
        <v>2001</v>
      </c>
      <c r="I30" s="35">
        <v>7</v>
      </c>
      <c r="J30" s="29" t="s">
        <v>1673</v>
      </c>
      <c r="K30" s="32">
        <v>3.27</v>
      </c>
      <c r="L30" s="33">
        <v>3.27</v>
      </c>
      <c r="M30" s="32">
        <v>10</v>
      </c>
    </row>
    <row r="31" spans="1:13" x14ac:dyDescent="0.25">
      <c r="A31" s="26">
        <f t="shared" si="1"/>
        <v>22</v>
      </c>
      <c r="B31" s="29"/>
      <c r="C31" s="27"/>
      <c r="D31" s="36">
        <v>3505</v>
      </c>
      <c r="E31" s="29"/>
      <c r="F31" s="130" t="s">
        <v>1676</v>
      </c>
      <c r="G31" s="27" t="s">
        <v>1674</v>
      </c>
      <c r="H31" s="34">
        <v>2001</v>
      </c>
      <c r="I31" s="35">
        <v>7</v>
      </c>
      <c r="J31" s="29" t="s">
        <v>1673</v>
      </c>
      <c r="K31" s="32">
        <v>3.27</v>
      </c>
      <c r="L31" s="33">
        <v>3.27</v>
      </c>
      <c r="M31" s="32">
        <v>10</v>
      </c>
    </row>
    <row r="32" spans="1:13" x14ac:dyDescent="0.25">
      <c r="A32" s="26">
        <f t="shared" si="1"/>
        <v>23</v>
      </c>
      <c r="B32" s="29"/>
      <c r="C32" s="27"/>
      <c r="D32" s="36">
        <v>3505</v>
      </c>
      <c r="E32" s="29"/>
      <c r="F32" s="130" t="s">
        <v>1676</v>
      </c>
      <c r="G32" s="27" t="s">
        <v>1674</v>
      </c>
      <c r="H32" s="34">
        <v>2001</v>
      </c>
      <c r="I32" s="35">
        <v>7</v>
      </c>
      <c r="J32" s="29" t="s">
        <v>1673</v>
      </c>
      <c r="K32" s="32">
        <v>3.27</v>
      </c>
      <c r="L32" s="33">
        <v>3.27</v>
      </c>
      <c r="M32" s="32">
        <v>10</v>
      </c>
    </row>
    <row r="33" spans="1:13" x14ac:dyDescent="0.25">
      <c r="A33" s="26">
        <f t="shared" si="1"/>
        <v>24</v>
      </c>
      <c r="B33" s="29"/>
      <c r="C33" s="27"/>
      <c r="D33" s="36">
        <v>3505</v>
      </c>
      <c r="E33" s="29"/>
      <c r="F33" s="130" t="s">
        <v>1676</v>
      </c>
      <c r="G33" s="27" t="s">
        <v>1674</v>
      </c>
      <c r="H33" s="34">
        <v>2001</v>
      </c>
      <c r="I33" s="35">
        <v>7</v>
      </c>
      <c r="J33" s="29" t="s">
        <v>1673</v>
      </c>
      <c r="K33" s="32">
        <v>3.27</v>
      </c>
      <c r="L33" s="33">
        <v>3.27</v>
      </c>
      <c r="M33" s="32">
        <v>10</v>
      </c>
    </row>
    <row r="34" spans="1:13" x14ac:dyDescent="0.25">
      <c r="A34" s="26">
        <f t="shared" si="1"/>
        <v>25</v>
      </c>
      <c r="B34" s="29"/>
      <c r="C34" s="27"/>
      <c r="D34" s="36"/>
      <c r="E34" s="29"/>
      <c r="F34" s="30"/>
      <c r="G34" s="27"/>
      <c r="H34" s="34"/>
      <c r="I34" s="35"/>
      <c r="J34" s="29"/>
      <c r="K34" s="32"/>
      <c r="L34" s="33"/>
      <c r="M34" s="32"/>
    </row>
    <row r="35" spans="1:13" x14ac:dyDescent="0.25">
      <c r="A35" s="26">
        <f t="shared" si="1"/>
        <v>26</v>
      </c>
      <c r="B35" s="29"/>
      <c r="C35" s="27"/>
      <c r="D35" s="36">
        <v>4143</v>
      </c>
      <c r="E35" s="29"/>
      <c r="F35" s="30">
        <v>0.41</v>
      </c>
      <c r="G35" s="27" t="s">
        <v>1672</v>
      </c>
      <c r="H35" s="34">
        <v>2007</v>
      </c>
      <c r="I35" s="35">
        <v>15</v>
      </c>
      <c r="J35" s="29" t="s">
        <v>1675</v>
      </c>
      <c r="K35" s="32">
        <f>IF(F35*I35&gt;0,F35*I35," ")</f>
        <v>6.1499999999999995</v>
      </c>
      <c r="L35" s="33">
        <f>K35</f>
        <v>6.1499999999999995</v>
      </c>
      <c r="M35" s="32">
        <v>13</v>
      </c>
    </row>
    <row r="36" spans="1:13" x14ac:dyDescent="0.25">
      <c r="A36" s="26">
        <f t="shared" si="1"/>
        <v>27</v>
      </c>
      <c r="B36" s="29"/>
      <c r="C36" s="27"/>
      <c r="D36" s="36">
        <v>4143</v>
      </c>
      <c r="E36" s="29"/>
      <c r="F36" s="30">
        <v>0.41</v>
      </c>
      <c r="G36" s="27" t="s">
        <v>1672</v>
      </c>
      <c r="H36" s="34">
        <v>2007</v>
      </c>
      <c r="I36" s="35">
        <v>15</v>
      </c>
      <c r="J36" s="29" t="s">
        <v>1675</v>
      </c>
      <c r="K36" s="32">
        <f>IF(F36*I36&gt;0,F36*I36," ")</f>
        <v>6.1499999999999995</v>
      </c>
      <c r="L36" s="33">
        <f>K36</f>
        <v>6.1499999999999995</v>
      </c>
      <c r="M36" s="32">
        <v>13</v>
      </c>
    </row>
    <row r="37" spans="1:13" x14ac:dyDescent="0.25">
      <c r="A37" s="26">
        <f t="shared" si="1"/>
        <v>28</v>
      </c>
      <c r="B37" s="29"/>
      <c r="C37" s="27"/>
      <c r="D37" s="36">
        <v>4143</v>
      </c>
      <c r="E37" s="29"/>
      <c r="F37" s="30">
        <v>0.41</v>
      </c>
      <c r="G37" s="27" t="s">
        <v>1672</v>
      </c>
      <c r="H37" s="34">
        <v>2007</v>
      </c>
      <c r="I37" s="35">
        <v>15</v>
      </c>
      <c r="J37" s="29" t="s">
        <v>1675</v>
      </c>
      <c r="K37" s="32">
        <f>IF(F37*I37&gt;0,F37*I37," ")</f>
        <v>6.1499999999999995</v>
      </c>
      <c r="L37" s="33">
        <f>K37</f>
        <v>6.1499999999999995</v>
      </c>
      <c r="M37" s="32">
        <v>13</v>
      </c>
    </row>
    <row r="38" spans="1:13" x14ac:dyDescent="0.25">
      <c r="A38" s="26">
        <f t="shared" si="1"/>
        <v>29</v>
      </c>
      <c r="B38" s="29"/>
      <c r="C38" s="27"/>
      <c r="D38" s="36">
        <v>4143</v>
      </c>
      <c r="E38" s="29"/>
      <c r="F38" s="30">
        <v>0.41</v>
      </c>
      <c r="G38" s="27" t="s">
        <v>1672</v>
      </c>
      <c r="H38" s="34">
        <v>2007</v>
      </c>
      <c r="I38" s="35">
        <v>15</v>
      </c>
      <c r="J38" s="29" t="s">
        <v>1675</v>
      </c>
      <c r="K38" s="32">
        <f>IF(F38*I38&gt;0,F38*I38," ")</f>
        <v>6.1499999999999995</v>
      </c>
      <c r="L38" s="33">
        <f>K38</f>
        <v>6.1499999999999995</v>
      </c>
      <c r="M38" s="32">
        <v>13</v>
      </c>
    </row>
    <row r="39" spans="1:13" x14ac:dyDescent="0.25">
      <c r="A39" s="26">
        <f t="shared" si="1"/>
        <v>30</v>
      </c>
      <c r="B39" s="29"/>
      <c r="C39" s="27"/>
      <c r="D39" s="36"/>
      <c r="E39" s="29"/>
      <c r="F39" s="30"/>
      <c r="G39" s="84"/>
      <c r="H39" s="34"/>
      <c r="I39" s="35"/>
      <c r="J39" s="29"/>
      <c r="K39" s="32"/>
      <c r="L39" s="33"/>
      <c r="M39" s="32"/>
    </row>
    <row r="40" spans="1:13" x14ac:dyDescent="0.25">
      <c r="A40" s="26">
        <f t="shared" si="1"/>
        <v>31</v>
      </c>
      <c r="B40" s="29"/>
      <c r="C40" s="27"/>
      <c r="D40" s="36"/>
      <c r="E40" s="29"/>
      <c r="F40" s="30"/>
      <c r="G40" s="27"/>
      <c r="H40" s="34"/>
      <c r="I40" s="35"/>
      <c r="J40" s="29"/>
      <c r="K40" s="32"/>
      <c r="L40" s="33"/>
      <c r="M40" s="32"/>
    </row>
    <row r="41" spans="1:13" x14ac:dyDescent="0.25">
      <c r="A41" s="26">
        <f t="shared" si="1"/>
        <v>32</v>
      </c>
      <c r="B41" s="29"/>
      <c r="C41" s="27"/>
      <c r="D41" s="36"/>
      <c r="E41" s="29"/>
      <c r="F41" s="30"/>
      <c r="G41" s="27"/>
      <c r="H41" s="34"/>
      <c r="I41" s="35"/>
      <c r="J41" s="29"/>
      <c r="K41" s="32"/>
      <c r="L41" s="33"/>
      <c r="M41" s="32"/>
    </row>
    <row r="42" spans="1:13" x14ac:dyDescent="0.25">
      <c r="A42" s="26">
        <f t="shared" si="1"/>
        <v>33</v>
      </c>
      <c r="B42" s="29"/>
      <c r="C42" s="27"/>
      <c r="D42" s="36"/>
      <c r="E42" s="29"/>
      <c r="F42" s="30"/>
      <c r="G42" s="27"/>
      <c r="H42" s="34"/>
      <c r="I42" s="35"/>
      <c r="J42" s="29"/>
      <c r="K42" s="32"/>
      <c r="L42" s="33"/>
      <c r="M42" s="32"/>
    </row>
    <row r="43" spans="1:13" x14ac:dyDescent="0.25">
      <c r="A43" s="26">
        <f t="shared" si="1"/>
        <v>34</v>
      </c>
      <c r="B43" s="29"/>
      <c r="C43" s="27"/>
      <c r="D43" s="36"/>
      <c r="E43" s="29"/>
      <c r="F43" s="30"/>
      <c r="G43" s="27"/>
      <c r="H43" s="34"/>
      <c r="I43" s="35"/>
      <c r="J43" s="29"/>
      <c r="K43" s="32"/>
      <c r="L43" s="33"/>
      <c r="M43" s="32"/>
    </row>
    <row r="44" spans="1:13" x14ac:dyDescent="0.25">
      <c r="A44" s="26">
        <f t="shared" si="1"/>
        <v>35</v>
      </c>
      <c r="B44" s="29"/>
      <c r="C44" s="27"/>
      <c r="D44" s="36"/>
      <c r="E44" s="29"/>
      <c r="F44" s="30"/>
      <c r="G44" s="27"/>
      <c r="H44" s="34"/>
      <c r="I44" s="35"/>
      <c r="J44" s="29"/>
      <c r="K44" s="32"/>
      <c r="L44" s="33"/>
      <c r="M44" s="32"/>
    </row>
    <row r="45" spans="1:13" x14ac:dyDescent="0.25">
      <c r="A45" s="26">
        <f t="shared" si="1"/>
        <v>36</v>
      </c>
      <c r="B45" s="29"/>
      <c r="C45" s="27"/>
      <c r="D45" s="36"/>
      <c r="E45" s="29"/>
      <c r="F45" s="30"/>
      <c r="G45" s="27"/>
      <c r="H45" s="34"/>
      <c r="I45" s="35"/>
      <c r="J45" s="29"/>
      <c r="K45" s="32"/>
      <c r="L45" s="33"/>
      <c r="M45" s="32"/>
    </row>
    <row r="46" spans="1:13" x14ac:dyDescent="0.25">
      <c r="A46" s="26">
        <f t="shared" si="1"/>
        <v>37</v>
      </c>
      <c r="B46" s="29"/>
      <c r="C46" s="27"/>
      <c r="D46" s="36"/>
      <c r="E46" s="29"/>
      <c r="F46" s="30"/>
      <c r="G46" s="27"/>
      <c r="H46" s="34"/>
      <c r="I46" s="35"/>
      <c r="J46" s="29"/>
      <c r="K46" s="32"/>
      <c r="L46" s="33"/>
      <c r="M46" s="32"/>
    </row>
    <row r="47" spans="1:13" x14ac:dyDescent="0.25">
      <c r="A47" s="26">
        <f t="shared" si="1"/>
        <v>38</v>
      </c>
      <c r="B47" s="29"/>
      <c r="C47" s="27"/>
      <c r="D47" s="36"/>
      <c r="E47" s="29"/>
      <c r="F47" s="30"/>
      <c r="G47" s="27"/>
      <c r="H47" s="34"/>
      <c r="I47" s="35"/>
      <c r="J47" s="29"/>
      <c r="K47" s="32"/>
      <c r="L47" s="33"/>
      <c r="M47" s="32"/>
    </row>
    <row r="48" spans="1:13" x14ac:dyDescent="0.25">
      <c r="A48" s="26">
        <f t="shared" si="1"/>
        <v>39</v>
      </c>
      <c r="B48" s="29"/>
      <c r="C48" s="27"/>
      <c r="D48" s="36"/>
      <c r="E48" s="29"/>
      <c r="F48" s="30"/>
      <c r="G48" s="27"/>
      <c r="H48" s="34"/>
      <c r="I48" s="35"/>
      <c r="J48" s="29"/>
      <c r="K48" s="32"/>
      <c r="L48" s="33"/>
      <c r="M48" s="32"/>
    </row>
    <row r="49" spans="1:13" x14ac:dyDescent="0.25">
      <c r="A49" s="26">
        <f t="shared" si="1"/>
        <v>40</v>
      </c>
      <c r="B49" s="29"/>
      <c r="C49" s="27"/>
      <c r="D49" s="36"/>
      <c r="E49" s="29"/>
      <c r="F49" s="30"/>
      <c r="G49" s="27"/>
      <c r="H49" s="34"/>
      <c r="I49" s="35"/>
      <c r="J49" s="29"/>
      <c r="K49" s="32"/>
      <c r="L49" s="33"/>
      <c r="M49" s="32"/>
    </row>
    <row r="50" spans="1:13" x14ac:dyDescent="0.25">
      <c r="A50" s="26">
        <f t="shared" si="1"/>
        <v>41</v>
      </c>
      <c r="B50" s="29"/>
      <c r="C50" s="27"/>
      <c r="D50" s="36"/>
      <c r="E50" s="29"/>
      <c r="F50" s="30"/>
      <c r="G50" s="27"/>
      <c r="H50" s="34"/>
      <c r="I50" s="35"/>
      <c r="J50" s="29"/>
      <c r="K50" s="32"/>
      <c r="L50" s="33"/>
      <c r="M50" s="32"/>
    </row>
    <row r="51" spans="1:13" x14ac:dyDescent="0.25">
      <c r="A51" s="26">
        <f t="shared" si="1"/>
        <v>42</v>
      </c>
      <c r="B51" s="29"/>
      <c r="C51" s="27"/>
      <c r="D51" s="36"/>
      <c r="E51" s="29"/>
      <c r="F51" s="30"/>
      <c r="G51" s="27"/>
      <c r="H51" s="34"/>
      <c r="I51" s="35"/>
      <c r="J51" s="29"/>
      <c r="K51" s="32"/>
      <c r="L51" s="33"/>
      <c r="M51" s="32"/>
    </row>
    <row r="52" spans="1:13" x14ac:dyDescent="0.25">
      <c r="A52" s="26">
        <f t="shared" si="1"/>
        <v>43</v>
      </c>
      <c r="B52" s="29"/>
      <c r="C52" s="27"/>
      <c r="D52" s="36"/>
      <c r="E52" s="29"/>
      <c r="F52" s="30"/>
      <c r="G52" s="27"/>
      <c r="H52" s="34"/>
      <c r="I52" s="35"/>
      <c r="J52" s="29"/>
      <c r="K52" s="32"/>
      <c r="L52" s="33"/>
      <c r="M52" s="32"/>
    </row>
    <row r="53" spans="1:13" x14ac:dyDescent="0.25">
      <c r="A53" s="26">
        <f t="shared" si="1"/>
        <v>44</v>
      </c>
      <c r="B53" s="29"/>
      <c r="C53" s="27"/>
      <c r="D53" s="36"/>
      <c r="E53" s="29"/>
      <c r="F53" s="30"/>
      <c r="G53" s="27"/>
      <c r="H53" s="34"/>
      <c r="I53" s="35"/>
      <c r="J53" s="29"/>
      <c r="K53" s="32"/>
      <c r="L53" s="33"/>
      <c r="M53" s="32"/>
    </row>
    <row r="54" spans="1:13" x14ac:dyDescent="0.25">
      <c r="A54" s="26">
        <f t="shared" si="1"/>
        <v>45</v>
      </c>
      <c r="B54" s="29"/>
      <c r="C54" s="27"/>
      <c r="D54" s="36"/>
      <c r="E54" s="29"/>
      <c r="F54" s="30"/>
      <c r="G54" s="27"/>
      <c r="H54" s="34"/>
      <c r="I54" s="35"/>
      <c r="J54" s="29"/>
      <c r="K54" s="32"/>
      <c r="L54" s="33"/>
      <c r="M54" s="32"/>
    </row>
    <row r="55" spans="1:13" x14ac:dyDescent="0.25">
      <c r="A55" s="26">
        <f t="shared" si="1"/>
        <v>46</v>
      </c>
      <c r="B55" s="29"/>
      <c r="C55" s="27"/>
      <c r="D55" s="36"/>
      <c r="E55" s="29"/>
      <c r="F55" s="30"/>
      <c r="G55" s="27"/>
      <c r="H55" s="34"/>
      <c r="I55" s="35"/>
      <c r="J55" s="29"/>
      <c r="K55" s="32"/>
      <c r="L55" s="33"/>
      <c r="M55" s="32"/>
    </row>
    <row r="56" spans="1:13" x14ac:dyDescent="0.25">
      <c r="A56" s="26">
        <f t="shared" si="1"/>
        <v>47</v>
      </c>
      <c r="B56" s="29"/>
      <c r="C56" s="27"/>
      <c r="D56" s="36"/>
      <c r="E56" s="29"/>
      <c r="F56" s="30"/>
      <c r="G56" s="27"/>
      <c r="H56" s="34"/>
      <c r="I56" s="35"/>
      <c r="J56" s="29"/>
      <c r="K56" s="32"/>
      <c r="L56" s="33"/>
      <c r="M56" s="32"/>
    </row>
    <row r="57" spans="1:13" x14ac:dyDescent="0.25">
      <c r="A57" s="26">
        <f t="shared" si="1"/>
        <v>48</v>
      </c>
      <c r="B57" s="29"/>
      <c r="C57" s="27"/>
      <c r="D57" s="36"/>
      <c r="E57" s="29"/>
      <c r="F57" s="30"/>
      <c r="G57" s="27"/>
      <c r="H57" s="34"/>
      <c r="I57" s="35"/>
      <c r="J57" s="29"/>
      <c r="K57" s="32"/>
      <c r="L57" s="33"/>
      <c r="M57" s="32"/>
    </row>
    <row r="58" spans="1:13" x14ac:dyDescent="0.25">
      <c r="A58" s="26">
        <f t="shared" si="1"/>
        <v>49</v>
      </c>
      <c r="B58" s="29"/>
      <c r="C58" s="27"/>
      <c r="D58" s="36"/>
      <c r="E58" s="29"/>
      <c r="F58" s="30"/>
      <c r="G58" s="27"/>
      <c r="H58" s="34"/>
      <c r="I58" s="35"/>
      <c r="J58" s="29"/>
      <c r="K58" s="32"/>
      <c r="L58" s="33"/>
      <c r="M58" s="32"/>
    </row>
    <row r="59" spans="1:13" x14ac:dyDescent="0.25">
      <c r="A59" s="26">
        <f t="shared" si="1"/>
        <v>50</v>
      </c>
      <c r="B59" s="29"/>
      <c r="C59" s="27"/>
      <c r="D59" s="36"/>
      <c r="E59" s="29"/>
      <c r="F59" s="30"/>
      <c r="G59" s="27"/>
      <c r="H59" s="34"/>
      <c r="I59" s="35"/>
      <c r="J59" s="29"/>
      <c r="K59" s="32"/>
      <c r="L59" s="33"/>
      <c r="M59" s="32"/>
    </row>
    <row r="60" spans="1:13" x14ac:dyDescent="0.25">
      <c r="A60" s="26">
        <f t="shared" si="1"/>
        <v>51</v>
      </c>
      <c r="B60" s="29"/>
      <c r="C60" s="27"/>
      <c r="D60" s="36"/>
      <c r="E60" s="29"/>
      <c r="F60" s="30"/>
      <c r="G60" s="27"/>
      <c r="H60" s="34"/>
      <c r="I60" s="35"/>
      <c r="J60" s="29"/>
      <c r="K60" s="32"/>
      <c r="L60" s="33"/>
      <c r="M60" s="32"/>
    </row>
    <row r="61" spans="1:13" x14ac:dyDescent="0.25">
      <c r="A61" s="26">
        <f t="shared" si="1"/>
        <v>52</v>
      </c>
      <c r="B61" s="29"/>
      <c r="C61" s="27"/>
      <c r="D61" s="36"/>
      <c r="E61" s="29"/>
      <c r="F61" s="30"/>
      <c r="G61" s="27"/>
      <c r="H61" s="34"/>
      <c r="I61" s="35"/>
      <c r="J61" s="29"/>
      <c r="K61" s="32"/>
      <c r="L61" s="33"/>
      <c r="M61" s="32"/>
    </row>
    <row r="62" spans="1:13" x14ac:dyDescent="0.25">
      <c r="A62" s="26">
        <f t="shared" si="1"/>
        <v>53</v>
      </c>
      <c r="B62" s="29"/>
      <c r="C62" s="27"/>
      <c r="D62" s="36"/>
      <c r="E62" s="29"/>
      <c r="F62" s="30"/>
      <c r="G62" s="27"/>
      <c r="H62" s="34"/>
      <c r="I62" s="35"/>
      <c r="J62" s="29"/>
      <c r="K62" s="32"/>
      <c r="L62" s="33"/>
      <c r="M62" s="32"/>
    </row>
    <row r="63" spans="1:13" x14ac:dyDescent="0.25">
      <c r="A63" s="26">
        <f t="shared" si="1"/>
        <v>54</v>
      </c>
      <c r="B63" s="29"/>
      <c r="C63" s="27"/>
      <c r="D63" s="36"/>
      <c r="E63" s="29"/>
      <c r="F63" s="30"/>
      <c r="G63" s="27"/>
      <c r="H63" s="34"/>
      <c r="I63" s="35"/>
      <c r="J63" s="29"/>
      <c r="K63" s="32"/>
      <c r="L63" s="33"/>
      <c r="M63" s="32"/>
    </row>
    <row r="64" spans="1:13" x14ac:dyDescent="0.25">
      <c r="A64" s="26">
        <f t="shared" si="1"/>
        <v>55</v>
      </c>
      <c r="B64" s="29"/>
      <c r="C64" s="27"/>
      <c r="D64" s="36"/>
      <c r="E64" s="29"/>
      <c r="F64" s="30"/>
      <c r="G64" s="27"/>
      <c r="H64" s="34"/>
      <c r="I64" s="35"/>
      <c r="J64" s="29"/>
      <c r="K64" s="32"/>
      <c r="L64" s="33"/>
      <c r="M64" s="32"/>
    </row>
    <row r="65" spans="1:13" x14ac:dyDescent="0.25">
      <c r="A65" s="26">
        <f t="shared" si="1"/>
        <v>56</v>
      </c>
      <c r="B65" s="29"/>
      <c r="C65" s="27"/>
      <c r="D65" s="36"/>
      <c r="E65" s="29"/>
      <c r="F65" s="30"/>
      <c r="G65" s="27"/>
      <c r="H65" s="34"/>
      <c r="I65" s="35"/>
      <c r="J65" s="29"/>
      <c r="K65" s="32"/>
      <c r="L65" s="33"/>
      <c r="M65" s="32"/>
    </row>
    <row r="66" spans="1:13" x14ac:dyDescent="0.25">
      <c r="A66" s="26">
        <f t="shared" si="1"/>
        <v>57</v>
      </c>
      <c r="B66" s="29"/>
      <c r="C66" s="27"/>
      <c r="D66" s="36"/>
      <c r="E66" s="29"/>
      <c r="F66" s="30"/>
      <c r="G66" s="27"/>
      <c r="H66" s="34"/>
      <c r="I66" s="35"/>
      <c r="J66" s="29"/>
      <c r="K66" s="32"/>
      <c r="L66" s="33"/>
      <c r="M66" s="32"/>
    </row>
    <row r="67" spans="1:13" x14ac:dyDescent="0.25">
      <c r="A67" s="26">
        <f t="shared" si="1"/>
        <v>58</v>
      </c>
      <c r="B67" s="29"/>
      <c r="C67" s="27"/>
      <c r="D67" s="36"/>
      <c r="E67" s="29"/>
      <c r="F67" s="30"/>
      <c r="G67" s="27"/>
      <c r="H67" s="34"/>
      <c r="I67" s="35"/>
      <c r="J67" s="29"/>
      <c r="K67" s="32"/>
      <c r="L67" s="33"/>
      <c r="M67" s="32"/>
    </row>
    <row r="68" spans="1:13" x14ac:dyDescent="0.25">
      <c r="A68" s="26">
        <f t="shared" si="1"/>
        <v>59</v>
      </c>
      <c r="B68" s="29"/>
      <c r="C68" s="27"/>
      <c r="D68" s="36"/>
      <c r="E68" s="29"/>
      <c r="F68" s="30"/>
      <c r="G68" s="27"/>
      <c r="H68" s="34"/>
      <c r="I68" s="35"/>
      <c r="J68" s="29"/>
      <c r="K68" s="32"/>
      <c r="L68" s="33"/>
      <c r="M68" s="32"/>
    </row>
    <row r="69" spans="1:13" x14ac:dyDescent="0.25">
      <c r="A69" s="26">
        <f t="shared" si="1"/>
        <v>60</v>
      </c>
      <c r="B69" s="29"/>
      <c r="C69" s="27"/>
      <c r="D69" s="36"/>
      <c r="E69" s="29"/>
      <c r="F69" s="30"/>
      <c r="G69" s="27"/>
      <c r="H69" s="34"/>
      <c r="I69" s="35"/>
      <c r="J69" s="29"/>
      <c r="K69" s="32"/>
      <c r="L69" s="33"/>
      <c r="M69" s="32"/>
    </row>
    <row r="70" spans="1:13" x14ac:dyDescent="0.25">
      <c r="A70" s="26">
        <f t="shared" si="1"/>
        <v>61</v>
      </c>
      <c r="B70" s="29"/>
      <c r="C70" s="27"/>
      <c r="D70" s="36"/>
      <c r="E70" s="29"/>
      <c r="F70" s="30"/>
      <c r="G70" s="27"/>
      <c r="H70" s="34"/>
      <c r="I70" s="35"/>
      <c r="J70" s="29"/>
      <c r="K70" s="32"/>
      <c r="L70" s="33"/>
      <c r="M70" s="32"/>
    </row>
    <row r="71" spans="1:13" x14ac:dyDescent="0.25">
      <c r="A71" s="26">
        <f t="shared" si="1"/>
        <v>62</v>
      </c>
      <c r="B71" s="29"/>
      <c r="C71" s="27"/>
      <c r="D71" s="36"/>
      <c r="E71" s="29"/>
      <c r="F71" s="30"/>
      <c r="G71" s="27"/>
      <c r="H71" s="34"/>
      <c r="I71" s="35"/>
      <c r="J71" s="27"/>
      <c r="K71" s="32"/>
      <c r="L71" s="33"/>
      <c r="M71" s="32"/>
    </row>
    <row r="72" spans="1:13" x14ac:dyDescent="0.25">
      <c r="A72" s="26">
        <f t="shared" si="1"/>
        <v>63</v>
      </c>
      <c r="B72" s="29"/>
      <c r="C72" s="27"/>
      <c r="D72" s="36"/>
      <c r="E72" s="29"/>
      <c r="F72" s="30"/>
      <c r="G72" s="27"/>
      <c r="H72" s="34"/>
      <c r="I72" s="35"/>
      <c r="J72" s="29"/>
      <c r="K72" s="32"/>
      <c r="L72" s="33"/>
      <c r="M72" s="32"/>
    </row>
    <row r="73" spans="1:13" x14ac:dyDescent="0.25">
      <c r="A73" s="26">
        <f t="shared" si="1"/>
        <v>64</v>
      </c>
      <c r="B73" s="29"/>
      <c r="C73" s="27"/>
      <c r="D73" s="36"/>
      <c r="E73" s="29"/>
      <c r="F73" s="30"/>
      <c r="G73" s="27"/>
      <c r="H73" s="34"/>
      <c r="I73" s="35"/>
      <c r="J73" s="29"/>
      <c r="K73" s="32"/>
      <c r="L73" s="33"/>
      <c r="M73" s="32"/>
    </row>
    <row r="74" spans="1:13" x14ac:dyDescent="0.25">
      <c r="A74" s="26">
        <f t="shared" si="1"/>
        <v>65</v>
      </c>
      <c r="B74" s="27" t="s">
        <v>30</v>
      </c>
      <c r="C74" s="27"/>
      <c r="D74" s="36"/>
      <c r="E74" s="29"/>
      <c r="F74" s="30"/>
      <c r="G74" s="27"/>
      <c r="H74" s="34"/>
      <c r="I74" s="35"/>
      <c r="J74" s="29"/>
      <c r="K74" s="32"/>
      <c r="L74" s="33"/>
      <c r="M74" s="32"/>
    </row>
    <row r="75" spans="1:13" x14ac:dyDescent="0.25">
      <c r="A75" s="26">
        <f t="shared" ref="A75:A85" si="3">A74+1</f>
        <v>66</v>
      </c>
      <c r="B75" s="29"/>
      <c r="C75" s="27"/>
      <c r="D75" s="36"/>
      <c r="E75" s="29"/>
      <c r="F75" s="30"/>
      <c r="G75" s="27"/>
      <c r="H75" s="34"/>
      <c r="I75" s="35"/>
      <c r="J75" s="27"/>
      <c r="K75" s="32"/>
      <c r="L75" s="33"/>
      <c r="M75" s="32"/>
    </row>
    <row r="76" spans="1:13" x14ac:dyDescent="0.25">
      <c r="A76" s="26">
        <f t="shared" si="3"/>
        <v>67</v>
      </c>
      <c r="B76" s="29"/>
      <c r="C76" s="27"/>
      <c r="D76" s="36"/>
      <c r="E76" s="29"/>
      <c r="F76" s="30"/>
      <c r="G76" s="27"/>
      <c r="H76" s="34"/>
      <c r="I76" s="35"/>
      <c r="J76" s="29"/>
      <c r="K76" s="32"/>
      <c r="L76" s="33"/>
      <c r="M76" s="32"/>
    </row>
    <row r="77" spans="1:13" x14ac:dyDescent="0.25">
      <c r="A77" s="26">
        <f t="shared" si="3"/>
        <v>68</v>
      </c>
      <c r="B77" s="29"/>
      <c r="C77" s="27"/>
      <c r="D77" s="36"/>
      <c r="E77" s="29"/>
      <c r="F77" s="30"/>
      <c r="G77" s="27"/>
      <c r="H77" s="34"/>
      <c r="I77" s="35"/>
      <c r="J77" s="29"/>
      <c r="K77" s="32"/>
      <c r="L77" s="33"/>
      <c r="M77" s="32"/>
    </row>
    <row r="78" spans="1:13" x14ac:dyDescent="0.25">
      <c r="A78" s="26">
        <f t="shared" si="3"/>
        <v>69</v>
      </c>
      <c r="B78" s="29"/>
      <c r="C78" s="27"/>
      <c r="D78" s="36"/>
      <c r="E78" s="29"/>
      <c r="F78" s="30"/>
      <c r="G78" s="27"/>
      <c r="H78" s="34"/>
      <c r="I78" s="35"/>
      <c r="J78" s="29"/>
      <c r="K78" s="32"/>
      <c r="L78" s="33"/>
      <c r="M78" s="32"/>
    </row>
    <row r="79" spans="1:13" x14ac:dyDescent="0.25">
      <c r="A79" s="26">
        <f t="shared" si="3"/>
        <v>70</v>
      </c>
      <c r="B79" s="29"/>
      <c r="C79" s="27"/>
      <c r="D79" s="36"/>
      <c r="E79" s="29"/>
      <c r="F79" s="30"/>
      <c r="G79" s="27"/>
      <c r="H79" s="34"/>
      <c r="I79" s="35"/>
      <c r="J79" s="29"/>
      <c r="K79" s="32"/>
      <c r="L79" s="33"/>
      <c r="M79" s="32"/>
    </row>
    <row r="80" spans="1:13" x14ac:dyDescent="0.25">
      <c r="A80" s="26">
        <f t="shared" si="3"/>
        <v>71</v>
      </c>
      <c r="B80" s="29"/>
      <c r="C80" s="27"/>
      <c r="D80" s="36"/>
      <c r="E80" s="29"/>
      <c r="F80" s="30"/>
      <c r="G80" s="27"/>
      <c r="H80" s="34"/>
      <c r="I80" s="35"/>
      <c r="J80" s="29"/>
      <c r="K80" s="32"/>
      <c r="L80" s="33"/>
      <c r="M80" s="32"/>
    </row>
    <row r="81" spans="1:13" x14ac:dyDescent="0.25">
      <c r="A81" s="26">
        <f t="shared" si="3"/>
        <v>72</v>
      </c>
      <c r="B81" s="29"/>
      <c r="C81" s="27"/>
      <c r="D81" s="36"/>
      <c r="E81" s="29"/>
      <c r="F81" s="30"/>
      <c r="G81" s="27"/>
      <c r="H81" s="34"/>
      <c r="I81" s="35"/>
      <c r="J81" s="29"/>
      <c r="K81" s="32"/>
      <c r="L81" s="33"/>
      <c r="M81" s="32"/>
    </row>
    <row r="82" spans="1:13" x14ac:dyDescent="0.25">
      <c r="A82" s="26">
        <f t="shared" si="3"/>
        <v>73</v>
      </c>
      <c r="B82" s="29"/>
      <c r="C82" s="27"/>
      <c r="D82" s="36"/>
      <c r="E82" s="29"/>
      <c r="F82" s="30"/>
      <c r="G82" s="27"/>
      <c r="H82" s="34"/>
      <c r="I82" s="35"/>
      <c r="J82" s="29"/>
      <c r="K82" s="32"/>
      <c r="L82" s="33"/>
      <c r="M82" s="32"/>
    </row>
    <row r="83" spans="1:13" x14ac:dyDescent="0.25">
      <c r="A83" s="26">
        <f t="shared" si="3"/>
        <v>74</v>
      </c>
      <c r="B83" s="29"/>
      <c r="C83" s="27"/>
      <c r="D83" s="36"/>
      <c r="E83" s="29"/>
      <c r="F83" s="30"/>
      <c r="G83" s="27"/>
      <c r="H83" s="34"/>
      <c r="I83" s="35"/>
      <c r="J83" s="29"/>
      <c r="K83" s="32"/>
      <c r="L83" s="33"/>
      <c r="M83" s="32"/>
    </row>
    <row r="84" spans="1:13" x14ac:dyDescent="0.25">
      <c r="A84" s="26">
        <f t="shared" si="3"/>
        <v>75</v>
      </c>
      <c r="B84" s="29"/>
      <c r="C84" s="27"/>
      <c r="D84" s="36"/>
      <c r="E84" s="29"/>
      <c r="F84" s="30"/>
      <c r="G84" s="27"/>
      <c r="H84" s="34"/>
      <c r="I84" s="35"/>
      <c r="J84" s="29"/>
      <c r="K84" s="32"/>
      <c r="L84" s="33"/>
      <c r="M84" s="32"/>
    </row>
    <row r="85" spans="1:13" ht="16.5" thickBot="1" x14ac:dyDescent="0.3">
      <c r="A85" s="26">
        <f t="shared" si="3"/>
        <v>76</v>
      </c>
      <c r="B85" s="29"/>
      <c r="C85" s="27"/>
      <c r="D85" s="36"/>
      <c r="E85" s="29"/>
      <c r="F85" s="30"/>
      <c r="G85" s="27"/>
      <c r="H85" s="34"/>
      <c r="I85" s="35"/>
      <c r="J85" s="29"/>
      <c r="K85" s="32"/>
      <c r="L85" s="33"/>
      <c r="M85" s="32"/>
    </row>
    <row r="86" spans="1:13" ht="16.5" thickTop="1" x14ac:dyDescent="0.25">
      <c r="A86" s="37"/>
      <c r="B86" s="38"/>
      <c r="C86" s="38"/>
      <c r="D86" s="39"/>
      <c r="E86" s="38"/>
      <c r="F86" s="40"/>
      <c r="G86" s="38"/>
      <c r="H86" s="38"/>
      <c r="I86" s="41"/>
      <c r="J86" s="42"/>
      <c r="K86" s="43"/>
      <c r="L86" s="44"/>
      <c r="M86" s="45"/>
    </row>
    <row r="87" spans="1:13" ht="16.5" thickBot="1" x14ac:dyDescent="0.3">
      <c r="A87" s="46"/>
      <c r="B87" s="47" t="s">
        <v>36</v>
      </c>
      <c r="C87" s="48"/>
      <c r="D87" s="49"/>
      <c r="E87" s="48"/>
      <c r="F87" s="50"/>
      <c r="G87" s="48"/>
      <c r="H87" s="48"/>
      <c r="I87" s="51"/>
      <c r="J87" s="52" t="s">
        <v>2</v>
      </c>
      <c r="K87" s="53"/>
      <c r="L87" s="53"/>
      <c r="M87" s="54"/>
    </row>
    <row r="88" spans="1:13" ht="16.5" thickTop="1" x14ac:dyDescent="0.25">
      <c r="A88" s="46"/>
      <c r="B88" s="55" t="s">
        <v>37</v>
      </c>
      <c r="C88" s="48"/>
      <c r="D88" s="49"/>
      <c r="E88" s="56"/>
      <c r="F88" s="57"/>
      <c r="G88" s="56"/>
      <c r="H88" s="56"/>
      <c r="I88" s="51"/>
      <c r="J88" s="58"/>
      <c r="K88" s="59"/>
      <c r="L88" s="59"/>
      <c r="M88" s="60"/>
    </row>
    <row r="89" spans="1:13" x14ac:dyDescent="0.25">
      <c r="A89" s="46"/>
      <c r="B89" s="47" t="s">
        <v>38</v>
      </c>
      <c r="C89" s="48"/>
      <c r="D89" s="49"/>
      <c r="E89" s="56"/>
      <c r="F89" s="57"/>
      <c r="G89" s="56"/>
      <c r="H89" s="56"/>
      <c r="I89" s="51"/>
      <c r="J89" s="61" t="s">
        <v>39</v>
      </c>
      <c r="K89" s="62"/>
      <c r="L89" s="63"/>
      <c r="M89" s="64">
        <f>SUM(K10:K85)</f>
        <v>75.210000000000022</v>
      </c>
    </row>
    <row r="90" spans="1:13" x14ac:dyDescent="0.25">
      <c r="A90" s="46"/>
      <c r="B90" s="48"/>
      <c r="C90" s="48"/>
      <c r="D90" s="49"/>
      <c r="E90" s="56"/>
      <c r="F90" s="57"/>
      <c r="G90" s="56"/>
      <c r="H90" s="56"/>
      <c r="I90" s="51"/>
      <c r="J90" s="61" t="s">
        <v>40</v>
      </c>
      <c r="K90" s="62"/>
      <c r="L90" s="63"/>
      <c r="M90" s="64">
        <f>SUM(L10:L85)</f>
        <v>75.210000000000022</v>
      </c>
    </row>
    <row r="91" spans="1:13" x14ac:dyDescent="0.25">
      <c r="A91" s="46"/>
      <c r="B91" s="48"/>
      <c r="C91" s="48"/>
      <c r="D91" s="49"/>
      <c r="E91" s="48"/>
      <c r="F91" s="50"/>
      <c r="G91" s="48"/>
      <c r="H91" s="48"/>
      <c r="I91" s="51"/>
      <c r="J91" s="61" t="s">
        <v>41</v>
      </c>
      <c r="K91" s="62"/>
      <c r="L91" s="63"/>
      <c r="M91" s="64">
        <f>SUM(M10:M85)</f>
        <v>209.8</v>
      </c>
    </row>
    <row r="92" spans="1:13" ht="16.5" thickBot="1" x14ac:dyDescent="0.3">
      <c r="A92" s="65"/>
      <c r="B92" s="66"/>
      <c r="C92" s="66"/>
      <c r="D92" s="67"/>
      <c r="E92" s="66"/>
      <c r="F92" s="68"/>
      <c r="G92" s="66"/>
      <c r="H92" s="66"/>
      <c r="I92" s="69"/>
      <c r="J92" s="70" t="s">
        <v>42</v>
      </c>
      <c r="K92" s="71"/>
      <c r="L92" s="71"/>
      <c r="M92" s="72">
        <f>SUM(I10:I85)</f>
        <v>193</v>
      </c>
    </row>
    <row r="93" spans="1:13" ht="16.5" thickTop="1" x14ac:dyDescent="0.25">
      <c r="A93" s="73"/>
      <c r="B93" s="74" t="s">
        <v>1584</v>
      </c>
      <c r="C93" s="75"/>
      <c r="D93" s="75"/>
      <c r="E93" s="75"/>
      <c r="F93" s="76"/>
      <c r="G93" s="75"/>
      <c r="H93" s="75"/>
      <c r="I93" s="75"/>
      <c r="J93" s="75"/>
      <c r="K93" s="76"/>
      <c r="L93" s="76"/>
      <c r="M93" s="77"/>
    </row>
  </sheetData>
  <printOptions gridLinesSet="0"/>
  <pageMargins left="0.75" right="0.25" top="0.75" bottom="0.55000000000000004" header="0.5" footer="0.5"/>
  <pageSetup scale="46" orientation="portrait" horizontalDpi="300" verticalDpi="300" r:id="rId1"/>
  <headerFooter alignWithMargins="0">
    <oddHeader>&amp;L&amp;D</oddHeader>
    <oddFooter>&amp;LREGISS32.XLS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92"/>
  <sheetViews>
    <sheetView showGridLines="0" zoomScale="80" zoomScaleNormal="8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52.42578125" style="11" customWidth="1"/>
    <col min="11" max="12" width="10" style="11" customWidth="1"/>
    <col min="13" max="13" width="13.85546875" style="11" customWidth="1"/>
    <col min="14" max="14" width="2.28515625" style="11" customWidth="1"/>
    <col min="15" max="16384" width="12.5703125" style="11"/>
  </cols>
  <sheetData>
    <row r="1" spans="1:14" x14ac:dyDescent="0.25">
      <c r="L1" s="12" t="s">
        <v>15</v>
      </c>
    </row>
    <row r="3" spans="1:14" ht="30.75" x14ac:dyDescent="0.45">
      <c r="A3" s="13" t="s">
        <v>0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</row>
    <row r="4" spans="1:14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</row>
    <row r="5" spans="1:14" ht="30.75" x14ac:dyDescent="0.45">
      <c r="A5" s="13" t="s">
        <v>1417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</row>
    <row r="6" spans="1:14" x14ac:dyDescent="0.25">
      <c r="L6" s="12" t="s">
        <v>3</v>
      </c>
    </row>
    <row r="8" spans="1:14" x14ac:dyDescent="0.25">
      <c r="A8" s="15" t="s">
        <v>17</v>
      </c>
      <c r="B8" s="16"/>
      <c r="C8" s="17" t="s">
        <v>18</v>
      </c>
      <c r="D8" s="18"/>
      <c r="E8" s="19"/>
      <c r="F8" s="20" t="s">
        <v>19</v>
      </c>
      <c r="G8" s="20" t="s">
        <v>20</v>
      </c>
      <c r="H8" s="20" t="s">
        <v>21</v>
      </c>
      <c r="I8" s="20" t="s">
        <v>22</v>
      </c>
      <c r="J8" s="20" t="s">
        <v>23</v>
      </c>
      <c r="K8" s="20" t="s">
        <v>5</v>
      </c>
      <c r="L8" s="20" t="s">
        <v>24</v>
      </c>
      <c r="M8" s="20" t="s">
        <v>25</v>
      </c>
    </row>
    <row r="9" spans="1:14" ht="16.5" thickBot="1" x14ac:dyDescent="0.3">
      <c r="A9" s="21"/>
      <c r="B9" s="22"/>
      <c r="C9" s="23" t="s">
        <v>26</v>
      </c>
      <c r="D9" s="23" t="s">
        <v>27</v>
      </c>
      <c r="E9" s="24" t="s">
        <v>28</v>
      </c>
      <c r="F9" s="22"/>
      <c r="G9" s="22"/>
      <c r="H9" s="24" t="s">
        <v>29</v>
      </c>
      <c r="I9" s="25" t="s">
        <v>30</v>
      </c>
      <c r="J9" s="22"/>
      <c r="K9" s="24" t="s">
        <v>10</v>
      </c>
      <c r="L9" s="24" t="s">
        <v>11</v>
      </c>
      <c r="M9" s="24" t="s">
        <v>10</v>
      </c>
    </row>
    <row r="10" spans="1:14" ht="16.5" thickTop="1" x14ac:dyDescent="0.25">
      <c r="A10" s="26">
        <v>1</v>
      </c>
      <c r="B10" s="27" t="s">
        <v>30</v>
      </c>
      <c r="C10" s="27" t="s">
        <v>1418</v>
      </c>
      <c r="D10" s="28">
        <v>1</v>
      </c>
      <c r="E10" s="29"/>
      <c r="F10" s="30">
        <v>0.06</v>
      </c>
      <c r="G10" s="27" t="s">
        <v>1419</v>
      </c>
      <c r="H10" s="34">
        <v>1918</v>
      </c>
      <c r="I10" s="31">
        <v>1</v>
      </c>
      <c r="J10" s="29" t="s">
        <v>68</v>
      </c>
      <c r="K10" s="32">
        <f t="shared" ref="K10:K73" si="0">IF(F10*I10&gt;0,F10*I10," ")</f>
        <v>0.06</v>
      </c>
      <c r="L10" s="33">
        <v>150</v>
      </c>
      <c r="M10" s="33">
        <v>82.5</v>
      </c>
    </row>
    <row r="11" spans="1:14" x14ac:dyDescent="0.25">
      <c r="A11" s="26">
        <f t="shared" ref="A11:A74" si="1">A10+1</f>
        <v>2</v>
      </c>
      <c r="B11" s="29"/>
      <c r="C11" s="27" t="s">
        <v>1418</v>
      </c>
      <c r="D11" s="28">
        <f>D10+1</f>
        <v>2</v>
      </c>
      <c r="E11" s="29"/>
      <c r="F11" s="30">
        <v>0.16</v>
      </c>
      <c r="G11" s="27" t="s">
        <v>1419</v>
      </c>
      <c r="H11" s="34">
        <v>1918</v>
      </c>
      <c r="I11" s="31">
        <v>1</v>
      </c>
      <c r="J11" s="29" t="s">
        <v>54</v>
      </c>
      <c r="K11" s="32">
        <f t="shared" si="0"/>
        <v>0.16</v>
      </c>
      <c r="L11" s="33">
        <v>170</v>
      </c>
      <c r="M11" s="32">
        <v>160</v>
      </c>
    </row>
    <row r="12" spans="1:14" x14ac:dyDescent="0.25">
      <c r="A12" s="26">
        <f t="shared" si="1"/>
        <v>3</v>
      </c>
      <c r="B12" s="29"/>
      <c r="C12" s="27" t="s">
        <v>1418</v>
      </c>
      <c r="D12" s="28">
        <f t="shared" ref="D12:D75" si="2">D11+1</f>
        <v>3</v>
      </c>
      <c r="E12" s="29"/>
      <c r="F12" s="30">
        <v>0.24</v>
      </c>
      <c r="G12" s="27" t="s">
        <v>1419</v>
      </c>
      <c r="H12" s="34">
        <v>1918</v>
      </c>
      <c r="I12" s="31">
        <v>1</v>
      </c>
      <c r="J12" s="29" t="s">
        <v>60</v>
      </c>
      <c r="K12" s="32">
        <f t="shared" si="0"/>
        <v>0.24</v>
      </c>
      <c r="L12" s="33">
        <v>240</v>
      </c>
      <c r="M12" s="32">
        <v>140</v>
      </c>
    </row>
    <row r="13" spans="1:14" x14ac:dyDescent="0.25">
      <c r="A13" s="26">
        <f t="shared" si="1"/>
        <v>4</v>
      </c>
      <c r="B13" s="29"/>
      <c r="C13" s="27" t="s">
        <v>1418</v>
      </c>
      <c r="D13" s="28">
        <f t="shared" si="2"/>
        <v>4</v>
      </c>
      <c r="E13" s="29"/>
      <c r="F13" s="30">
        <v>0.08</v>
      </c>
      <c r="G13" s="27" t="s">
        <v>1420</v>
      </c>
      <c r="H13" s="34">
        <v>1923</v>
      </c>
      <c r="I13" s="31">
        <v>1</v>
      </c>
      <c r="J13" s="29" t="s">
        <v>78</v>
      </c>
      <c r="K13" s="32">
        <f t="shared" si="0"/>
        <v>0.08</v>
      </c>
      <c r="L13" s="33">
        <v>80</v>
      </c>
      <c r="M13" s="32">
        <v>65</v>
      </c>
    </row>
    <row r="14" spans="1:14" x14ac:dyDescent="0.25">
      <c r="A14" s="26">
        <f t="shared" si="1"/>
        <v>5</v>
      </c>
      <c r="B14" s="29"/>
      <c r="C14" s="27" t="s">
        <v>1418</v>
      </c>
      <c r="D14" s="28">
        <f t="shared" si="2"/>
        <v>5</v>
      </c>
      <c r="E14" s="29"/>
      <c r="F14" s="30">
        <v>0.16</v>
      </c>
      <c r="G14" s="27" t="s">
        <v>1421</v>
      </c>
      <c r="H14" s="34">
        <v>1923</v>
      </c>
      <c r="I14" s="31">
        <v>1</v>
      </c>
      <c r="J14" s="29" t="s">
        <v>1422</v>
      </c>
      <c r="K14" s="32">
        <f t="shared" si="0"/>
        <v>0.16</v>
      </c>
      <c r="L14" s="33">
        <v>160</v>
      </c>
      <c r="M14" s="32">
        <v>70</v>
      </c>
    </row>
    <row r="15" spans="1:14" x14ac:dyDescent="0.25">
      <c r="A15" s="26">
        <f t="shared" si="1"/>
        <v>6</v>
      </c>
      <c r="B15" s="29"/>
      <c r="C15" s="27" t="s">
        <v>1418</v>
      </c>
      <c r="D15" s="28">
        <f t="shared" si="2"/>
        <v>6</v>
      </c>
      <c r="E15" s="29"/>
      <c r="F15" s="30">
        <v>0.24</v>
      </c>
      <c r="G15" s="27" t="s">
        <v>1423</v>
      </c>
      <c r="H15" s="34">
        <v>1923</v>
      </c>
      <c r="I15" s="31">
        <v>1</v>
      </c>
      <c r="J15" s="29" t="s">
        <v>60</v>
      </c>
      <c r="K15" s="32">
        <f t="shared" si="0"/>
        <v>0.24</v>
      </c>
      <c r="L15" s="33">
        <v>200</v>
      </c>
      <c r="M15" s="32">
        <v>150</v>
      </c>
    </row>
    <row r="16" spans="1:14" x14ac:dyDescent="0.25">
      <c r="A16" s="26">
        <f t="shared" si="1"/>
        <v>7</v>
      </c>
      <c r="B16" s="29"/>
      <c r="C16" s="27" t="s">
        <v>1418</v>
      </c>
      <c r="D16" s="28">
        <f t="shared" si="2"/>
        <v>7</v>
      </c>
      <c r="E16" s="29"/>
      <c r="F16" s="30">
        <v>0.1</v>
      </c>
      <c r="G16" s="27" t="s">
        <v>1424</v>
      </c>
      <c r="H16" s="34">
        <v>1926</v>
      </c>
      <c r="I16" s="31">
        <v>1</v>
      </c>
      <c r="J16" s="29" t="s">
        <v>54</v>
      </c>
      <c r="K16" s="32">
        <f t="shared" si="0"/>
        <v>0.1</v>
      </c>
      <c r="L16" s="33">
        <v>5</v>
      </c>
      <c r="M16" s="32">
        <v>9</v>
      </c>
    </row>
    <row r="17" spans="1:13" x14ac:dyDescent="0.25">
      <c r="A17" s="26">
        <f t="shared" si="1"/>
        <v>8</v>
      </c>
      <c r="B17" s="29"/>
      <c r="C17" s="27" t="s">
        <v>1418</v>
      </c>
      <c r="D17" s="28">
        <f t="shared" si="2"/>
        <v>8</v>
      </c>
      <c r="E17" s="29"/>
      <c r="F17" s="30">
        <v>0.15</v>
      </c>
      <c r="G17" s="27" t="s">
        <v>1424</v>
      </c>
      <c r="H17" s="34">
        <v>1926</v>
      </c>
      <c r="I17" s="31">
        <v>1</v>
      </c>
      <c r="J17" s="29" t="s">
        <v>78</v>
      </c>
      <c r="K17" s="32">
        <f t="shared" si="0"/>
        <v>0.15</v>
      </c>
      <c r="L17" s="33">
        <v>6</v>
      </c>
      <c r="M17" s="32">
        <v>22.5</v>
      </c>
    </row>
    <row r="18" spans="1:13" x14ac:dyDescent="0.25">
      <c r="A18" s="26">
        <f t="shared" si="1"/>
        <v>9</v>
      </c>
      <c r="B18" s="29"/>
      <c r="C18" s="27" t="s">
        <v>1418</v>
      </c>
      <c r="D18" s="28">
        <f t="shared" si="2"/>
        <v>9</v>
      </c>
      <c r="E18" s="29"/>
      <c r="F18" s="30">
        <v>0.2</v>
      </c>
      <c r="G18" s="27" t="s">
        <v>1424</v>
      </c>
      <c r="H18" s="34">
        <v>1927</v>
      </c>
      <c r="I18" s="31">
        <v>1</v>
      </c>
      <c r="J18" s="29" t="s">
        <v>78</v>
      </c>
      <c r="K18" s="32">
        <f t="shared" si="0"/>
        <v>0.2</v>
      </c>
      <c r="L18" s="33">
        <v>18</v>
      </c>
      <c r="M18" s="32">
        <v>35</v>
      </c>
    </row>
    <row r="19" spans="1:13" x14ac:dyDescent="0.25">
      <c r="A19" s="26">
        <f t="shared" si="1"/>
        <v>10</v>
      </c>
      <c r="B19" s="29"/>
      <c r="C19" s="27" t="s">
        <v>1418</v>
      </c>
      <c r="D19" s="28">
        <f t="shared" si="2"/>
        <v>10</v>
      </c>
      <c r="E19" s="29"/>
      <c r="F19" s="30">
        <v>0.1</v>
      </c>
      <c r="G19" s="80" t="s">
        <v>1425</v>
      </c>
      <c r="H19" s="34">
        <v>1927</v>
      </c>
      <c r="I19" s="31">
        <v>1</v>
      </c>
      <c r="J19" s="29" t="s">
        <v>54</v>
      </c>
      <c r="K19" s="32">
        <f t="shared" si="0"/>
        <v>0.1</v>
      </c>
      <c r="L19" s="33">
        <v>19</v>
      </c>
      <c r="M19" s="32">
        <v>19</v>
      </c>
    </row>
    <row r="20" spans="1:13" x14ac:dyDescent="0.25">
      <c r="A20" s="26">
        <f t="shared" si="1"/>
        <v>11</v>
      </c>
      <c r="B20" s="29"/>
      <c r="C20" s="27" t="s">
        <v>1418</v>
      </c>
      <c r="D20" s="28">
        <f t="shared" si="2"/>
        <v>11</v>
      </c>
      <c r="E20" s="29"/>
      <c r="F20" s="30">
        <v>0.05</v>
      </c>
      <c r="G20" s="27" t="s">
        <v>1426</v>
      </c>
      <c r="H20" s="34">
        <v>1928</v>
      </c>
      <c r="I20" s="31">
        <v>1</v>
      </c>
      <c r="J20" s="29" t="s">
        <v>60</v>
      </c>
      <c r="K20" s="32">
        <f t="shared" si="0"/>
        <v>0.05</v>
      </c>
      <c r="L20" s="33">
        <v>9</v>
      </c>
      <c r="M20" s="32">
        <v>9.5</v>
      </c>
    </row>
    <row r="21" spans="1:13" x14ac:dyDescent="0.25">
      <c r="A21" s="26">
        <f t="shared" si="1"/>
        <v>12</v>
      </c>
      <c r="B21" s="29"/>
      <c r="C21" s="27" t="s">
        <v>1418</v>
      </c>
      <c r="D21" s="28">
        <f t="shared" si="2"/>
        <v>12</v>
      </c>
      <c r="E21" s="29"/>
      <c r="F21" s="30">
        <v>0.05</v>
      </c>
      <c r="G21" s="27" t="s">
        <v>1427</v>
      </c>
      <c r="H21" s="34">
        <v>1930</v>
      </c>
      <c r="I21" s="31">
        <v>1</v>
      </c>
      <c r="J21" s="29" t="s">
        <v>65</v>
      </c>
      <c r="K21" s="32">
        <f t="shared" si="0"/>
        <v>0.05</v>
      </c>
      <c r="L21" s="33">
        <v>15</v>
      </c>
      <c r="M21" s="32">
        <v>26</v>
      </c>
    </row>
    <row r="22" spans="1:13" x14ac:dyDescent="0.25">
      <c r="A22" s="26">
        <f t="shared" si="1"/>
        <v>13</v>
      </c>
      <c r="B22" s="29"/>
      <c r="C22" s="27" t="s">
        <v>1418</v>
      </c>
      <c r="D22" s="28">
        <f t="shared" si="2"/>
        <v>13</v>
      </c>
      <c r="E22" s="29"/>
      <c r="F22" s="30">
        <v>0.65</v>
      </c>
      <c r="G22" s="27" t="s">
        <v>1428</v>
      </c>
      <c r="H22" s="34">
        <v>1930</v>
      </c>
      <c r="I22" s="31">
        <v>1</v>
      </c>
      <c r="J22" s="29" t="s">
        <v>65</v>
      </c>
      <c r="K22" s="32">
        <f t="shared" si="0"/>
        <v>0.65</v>
      </c>
      <c r="L22" s="33">
        <v>300</v>
      </c>
      <c r="M22" s="32">
        <v>325</v>
      </c>
    </row>
    <row r="23" spans="1:13" x14ac:dyDescent="0.25">
      <c r="A23" s="26">
        <f t="shared" si="1"/>
        <v>14</v>
      </c>
      <c r="B23" s="29"/>
      <c r="C23" s="27" t="s">
        <v>1418</v>
      </c>
      <c r="D23" s="28">
        <f t="shared" si="2"/>
        <v>14</v>
      </c>
      <c r="E23" s="29"/>
      <c r="F23" s="30">
        <v>1.3</v>
      </c>
      <c r="G23" s="27" t="s">
        <v>1428</v>
      </c>
      <c r="H23" s="34">
        <v>1930</v>
      </c>
      <c r="I23" s="31">
        <v>1</v>
      </c>
      <c r="J23" s="29" t="s">
        <v>65</v>
      </c>
      <c r="K23" s="32">
        <f t="shared" si="0"/>
        <v>1.3</v>
      </c>
      <c r="L23" s="33">
        <v>575</v>
      </c>
      <c r="M23" s="32">
        <v>700</v>
      </c>
    </row>
    <row r="24" spans="1:13" x14ac:dyDescent="0.25">
      <c r="A24" s="26">
        <f t="shared" si="1"/>
        <v>15</v>
      </c>
      <c r="B24" s="29"/>
      <c r="C24" s="27" t="s">
        <v>1418</v>
      </c>
      <c r="D24" s="28">
        <f t="shared" si="2"/>
        <v>15</v>
      </c>
      <c r="E24" s="29"/>
      <c r="F24" s="30">
        <v>2.6</v>
      </c>
      <c r="G24" s="27" t="s">
        <v>1428</v>
      </c>
      <c r="H24" s="34">
        <v>1930</v>
      </c>
      <c r="I24" s="31">
        <v>1</v>
      </c>
      <c r="J24" s="29" t="s">
        <v>65</v>
      </c>
      <c r="K24" s="32">
        <f t="shared" si="0"/>
        <v>2.6</v>
      </c>
      <c r="L24" s="33">
        <v>875</v>
      </c>
      <c r="M24" s="32">
        <v>1050</v>
      </c>
    </row>
    <row r="25" spans="1:13" x14ac:dyDescent="0.25">
      <c r="A25" s="26">
        <f t="shared" si="1"/>
        <v>16</v>
      </c>
      <c r="B25" s="29"/>
      <c r="C25" s="27" t="s">
        <v>1418</v>
      </c>
      <c r="D25" s="28">
        <f t="shared" si="2"/>
        <v>16</v>
      </c>
      <c r="E25" s="29"/>
      <c r="F25" s="30">
        <v>0.05</v>
      </c>
      <c r="G25" s="27" t="s">
        <v>1427</v>
      </c>
      <c r="H25" s="34">
        <v>1931</v>
      </c>
      <c r="I25" s="31">
        <v>1</v>
      </c>
      <c r="J25" s="29" t="s">
        <v>78</v>
      </c>
      <c r="K25" s="32">
        <f t="shared" si="0"/>
        <v>0.05</v>
      </c>
      <c r="L25" s="33">
        <v>8</v>
      </c>
      <c r="M25" s="32">
        <v>75</v>
      </c>
    </row>
    <row r="26" spans="1:13" x14ac:dyDescent="0.25">
      <c r="A26" s="26">
        <f t="shared" si="1"/>
        <v>17</v>
      </c>
      <c r="B26" s="29"/>
      <c r="C26" s="27" t="s">
        <v>1418</v>
      </c>
      <c r="D26" s="28">
        <f t="shared" si="2"/>
        <v>17</v>
      </c>
      <c r="E26" s="29"/>
      <c r="F26" s="30">
        <v>0.08</v>
      </c>
      <c r="G26" s="27" t="s">
        <v>1427</v>
      </c>
      <c r="H26" s="34">
        <v>1932</v>
      </c>
      <c r="I26" s="31">
        <v>1</v>
      </c>
      <c r="J26" s="29" t="s">
        <v>78</v>
      </c>
      <c r="K26" s="32">
        <f t="shared" si="0"/>
        <v>0.08</v>
      </c>
      <c r="L26" s="33">
        <v>4</v>
      </c>
      <c r="M26" s="32">
        <v>65</v>
      </c>
    </row>
    <row r="27" spans="1:13" x14ac:dyDescent="0.25">
      <c r="A27" s="26">
        <f t="shared" si="1"/>
        <v>18</v>
      </c>
      <c r="B27" s="29"/>
      <c r="C27" s="27" t="s">
        <v>1418</v>
      </c>
      <c r="D27" s="28">
        <f t="shared" si="2"/>
        <v>18</v>
      </c>
      <c r="E27" s="29"/>
      <c r="F27" s="30">
        <v>0.5</v>
      </c>
      <c r="G27" s="27" t="s">
        <v>179</v>
      </c>
      <c r="H27" s="34">
        <v>1933</v>
      </c>
      <c r="I27" s="31">
        <v>1</v>
      </c>
      <c r="J27" s="29" t="s">
        <v>78</v>
      </c>
      <c r="K27" s="32">
        <f t="shared" si="0"/>
        <v>0.5</v>
      </c>
      <c r="L27" s="33">
        <v>200</v>
      </c>
      <c r="M27" s="32">
        <v>125</v>
      </c>
    </row>
    <row r="28" spans="1:13" x14ac:dyDescent="0.25">
      <c r="A28" s="26">
        <f t="shared" si="1"/>
        <v>19</v>
      </c>
      <c r="B28" s="29"/>
      <c r="C28" s="27" t="s">
        <v>1418</v>
      </c>
      <c r="D28" s="28">
        <f t="shared" si="2"/>
        <v>19</v>
      </c>
      <c r="E28" s="29"/>
      <c r="F28" s="30">
        <v>0.06</v>
      </c>
      <c r="G28" s="27" t="s">
        <v>1427</v>
      </c>
      <c r="H28" s="34">
        <v>1934</v>
      </c>
      <c r="I28" s="31">
        <v>1</v>
      </c>
      <c r="J28" s="29" t="s">
        <v>78</v>
      </c>
      <c r="K28" s="32">
        <f t="shared" si="0"/>
        <v>0.06</v>
      </c>
      <c r="L28" s="33">
        <f>0.5*M28</f>
        <v>42.5</v>
      </c>
      <c r="M28" s="32">
        <v>85</v>
      </c>
    </row>
    <row r="29" spans="1:13" x14ac:dyDescent="0.25">
      <c r="A29" s="26">
        <f t="shared" si="1"/>
        <v>20</v>
      </c>
      <c r="B29" s="29"/>
      <c r="C29" s="27" t="s">
        <v>1418</v>
      </c>
      <c r="D29" s="28">
        <f t="shared" si="2"/>
        <v>20</v>
      </c>
      <c r="E29" s="29"/>
      <c r="F29" s="30">
        <v>0.25</v>
      </c>
      <c r="G29" s="27" t="s">
        <v>1429</v>
      </c>
      <c r="H29" s="34">
        <v>1935</v>
      </c>
      <c r="I29" s="31">
        <v>1</v>
      </c>
      <c r="J29" s="29" t="s">
        <v>60</v>
      </c>
      <c r="K29" s="32">
        <f t="shared" si="0"/>
        <v>0.25</v>
      </c>
      <c r="L29" s="33">
        <f t="shared" ref="L29:L42" si="3">0.5*M29</f>
        <v>0.7</v>
      </c>
      <c r="M29" s="32">
        <v>1.4</v>
      </c>
    </row>
    <row r="30" spans="1:13" x14ac:dyDescent="0.25">
      <c r="A30" s="26">
        <f t="shared" si="1"/>
        <v>21</v>
      </c>
      <c r="B30" s="29"/>
      <c r="C30" s="27" t="s">
        <v>1418</v>
      </c>
      <c r="D30" s="28">
        <f t="shared" si="2"/>
        <v>21</v>
      </c>
      <c r="E30" s="29"/>
      <c r="F30" s="30">
        <v>0.2</v>
      </c>
      <c r="G30" s="27" t="s">
        <v>1429</v>
      </c>
      <c r="H30" s="34">
        <v>1937</v>
      </c>
      <c r="I30" s="31">
        <v>1</v>
      </c>
      <c r="J30" s="29" t="s">
        <v>54</v>
      </c>
      <c r="K30" s="32">
        <f t="shared" si="0"/>
        <v>0.2</v>
      </c>
      <c r="L30" s="33">
        <f t="shared" si="3"/>
        <v>8</v>
      </c>
      <c r="M30" s="32">
        <v>16</v>
      </c>
    </row>
    <row r="31" spans="1:13" x14ac:dyDescent="0.25">
      <c r="A31" s="26">
        <f t="shared" si="1"/>
        <v>22</v>
      </c>
      <c r="B31" s="29"/>
      <c r="C31" s="27" t="s">
        <v>1418</v>
      </c>
      <c r="D31" s="28">
        <f t="shared" si="2"/>
        <v>22</v>
      </c>
      <c r="E31" s="29"/>
      <c r="F31" s="30">
        <v>0.5</v>
      </c>
      <c r="G31" s="27" t="s">
        <v>1429</v>
      </c>
      <c r="H31" s="34">
        <v>1937</v>
      </c>
      <c r="I31" s="31">
        <v>1</v>
      </c>
      <c r="J31" s="29" t="s">
        <v>60</v>
      </c>
      <c r="K31" s="32">
        <f t="shared" si="0"/>
        <v>0.5</v>
      </c>
      <c r="L31" s="33">
        <f t="shared" si="3"/>
        <v>5.5</v>
      </c>
      <c r="M31" s="32">
        <v>11</v>
      </c>
    </row>
    <row r="32" spans="1:13" x14ac:dyDescent="0.25">
      <c r="A32" s="26">
        <f t="shared" si="1"/>
        <v>23</v>
      </c>
      <c r="B32" s="29"/>
      <c r="C32" s="27" t="s">
        <v>1418</v>
      </c>
      <c r="D32" s="28">
        <f t="shared" si="2"/>
        <v>23</v>
      </c>
      <c r="E32" s="29"/>
      <c r="F32" s="30">
        <v>0.15</v>
      </c>
      <c r="G32" s="27" t="s">
        <v>1430</v>
      </c>
      <c r="H32" s="34">
        <v>1938</v>
      </c>
      <c r="I32" s="31">
        <v>1</v>
      </c>
      <c r="J32" s="29" t="s">
        <v>54</v>
      </c>
      <c r="K32" s="32">
        <f t="shared" si="0"/>
        <v>0.15</v>
      </c>
      <c r="L32" s="33">
        <f t="shared" si="3"/>
        <v>1.75</v>
      </c>
      <c r="M32" s="32">
        <v>3.5</v>
      </c>
    </row>
    <row r="33" spans="1:13" x14ac:dyDescent="0.25">
      <c r="A33" s="26">
        <f t="shared" si="1"/>
        <v>24</v>
      </c>
      <c r="B33" s="29"/>
      <c r="C33" s="27" t="s">
        <v>1418</v>
      </c>
      <c r="D33" s="28">
        <f t="shared" si="2"/>
        <v>24</v>
      </c>
      <c r="E33" s="29"/>
      <c r="F33" s="30">
        <v>0.3</v>
      </c>
      <c r="G33" s="27" t="s">
        <v>1427</v>
      </c>
      <c r="H33" s="34">
        <v>1939</v>
      </c>
      <c r="I33" s="31">
        <v>1</v>
      </c>
      <c r="J33" s="29" t="s">
        <v>55</v>
      </c>
      <c r="K33" s="32">
        <f t="shared" si="0"/>
        <v>0.3</v>
      </c>
      <c r="L33" s="33">
        <f t="shared" si="3"/>
        <v>42.5</v>
      </c>
      <c r="M33" s="32">
        <v>85</v>
      </c>
    </row>
    <row r="34" spans="1:13" x14ac:dyDescent="0.25">
      <c r="A34" s="26">
        <f t="shared" si="1"/>
        <v>25</v>
      </c>
      <c r="B34" s="29"/>
      <c r="C34" s="27" t="s">
        <v>1418</v>
      </c>
      <c r="D34" s="28">
        <f t="shared" si="2"/>
        <v>25</v>
      </c>
      <c r="E34" s="29"/>
      <c r="F34" s="30">
        <v>0.06</v>
      </c>
      <c r="G34" s="27" t="s">
        <v>1431</v>
      </c>
      <c r="H34" s="34">
        <v>1941</v>
      </c>
      <c r="I34" s="31">
        <v>1</v>
      </c>
      <c r="J34" s="29" t="s">
        <v>104</v>
      </c>
      <c r="K34" s="32">
        <f t="shared" si="0"/>
        <v>0.06</v>
      </c>
      <c r="L34" s="33">
        <f t="shared" si="3"/>
        <v>95</v>
      </c>
      <c r="M34" s="32">
        <v>190</v>
      </c>
    </row>
    <row r="35" spans="1:13" x14ac:dyDescent="0.25">
      <c r="A35" s="26">
        <f t="shared" si="1"/>
        <v>26</v>
      </c>
      <c r="B35" s="29"/>
      <c r="C35" s="27" t="s">
        <v>1418</v>
      </c>
      <c r="D35" s="28">
        <f t="shared" si="2"/>
        <v>26</v>
      </c>
      <c r="E35" s="29"/>
      <c r="F35" s="30">
        <v>0.08</v>
      </c>
      <c r="G35" s="27" t="s">
        <v>1431</v>
      </c>
      <c r="H35" s="34">
        <v>1944</v>
      </c>
      <c r="I35" s="31">
        <v>1</v>
      </c>
      <c r="J35" s="29" t="s">
        <v>104</v>
      </c>
      <c r="K35" s="32">
        <f t="shared" si="0"/>
        <v>0.08</v>
      </c>
      <c r="L35" s="33">
        <f t="shared" si="3"/>
        <v>75</v>
      </c>
      <c r="M35" s="32">
        <v>150</v>
      </c>
    </row>
    <row r="36" spans="1:13" x14ac:dyDescent="0.25">
      <c r="A36" s="26">
        <f t="shared" si="1"/>
        <v>27</v>
      </c>
      <c r="B36" s="29"/>
      <c r="C36" s="27" t="s">
        <v>1418</v>
      </c>
      <c r="D36" s="28">
        <f t="shared" si="2"/>
        <v>27</v>
      </c>
      <c r="E36" s="29"/>
      <c r="F36" s="30">
        <v>0.1</v>
      </c>
      <c r="G36" s="27" t="s">
        <v>1431</v>
      </c>
      <c r="H36" s="34">
        <v>1941</v>
      </c>
      <c r="I36" s="31">
        <v>1</v>
      </c>
      <c r="J36" s="29" t="s">
        <v>55</v>
      </c>
      <c r="K36" s="32">
        <f t="shared" si="0"/>
        <v>0.1</v>
      </c>
      <c r="L36" s="33">
        <v>0.65</v>
      </c>
      <c r="M36" s="32">
        <v>40</v>
      </c>
    </row>
    <row r="37" spans="1:13" x14ac:dyDescent="0.25">
      <c r="A37" s="26">
        <f t="shared" si="1"/>
        <v>28</v>
      </c>
      <c r="B37" s="29"/>
      <c r="C37" s="27" t="s">
        <v>1418</v>
      </c>
      <c r="D37" s="28">
        <f t="shared" si="2"/>
        <v>28</v>
      </c>
      <c r="E37" s="29"/>
      <c r="F37" s="30">
        <v>0.15</v>
      </c>
      <c r="G37" s="27" t="s">
        <v>1431</v>
      </c>
      <c r="H37" s="34">
        <v>1941</v>
      </c>
      <c r="I37" s="31">
        <v>1</v>
      </c>
      <c r="J37" s="29" t="s">
        <v>55</v>
      </c>
      <c r="K37" s="32">
        <f t="shared" si="0"/>
        <v>0.15</v>
      </c>
      <c r="L37" s="33">
        <v>1.4</v>
      </c>
      <c r="M37" s="32">
        <v>40</v>
      </c>
    </row>
    <row r="38" spans="1:13" x14ac:dyDescent="0.25">
      <c r="A38" s="26">
        <f t="shared" si="1"/>
        <v>29</v>
      </c>
      <c r="B38" s="29"/>
      <c r="C38" s="27" t="s">
        <v>1418</v>
      </c>
      <c r="D38" s="28">
        <f t="shared" si="2"/>
        <v>29</v>
      </c>
      <c r="E38" s="29"/>
      <c r="F38" s="30">
        <v>0.2</v>
      </c>
      <c r="G38" s="27" t="s">
        <v>1431</v>
      </c>
      <c r="H38" s="34">
        <v>1941</v>
      </c>
      <c r="I38" s="31">
        <v>1</v>
      </c>
      <c r="J38" s="29" t="s">
        <v>104</v>
      </c>
      <c r="K38" s="32">
        <f t="shared" si="0"/>
        <v>0.2</v>
      </c>
      <c r="L38" s="33">
        <v>1.1499999999999999</v>
      </c>
      <c r="M38" s="32">
        <v>180</v>
      </c>
    </row>
    <row r="39" spans="1:13" x14ac:dyDescent="0.25">
      <c r="A39" s="26">
        <f t="shared" si="1"/>
        <v>30</v>
      </c>
      <c r="B39" s="29"/>
      <c r="C39" s="27" t="s">
        <v>1418</v>
      </c>
      <c r="D39" s="28">
        <f t="shared" si="2"/>
        <v>30</v>
      </c>
      <c r="E39" s="29"/>
      <c r="F39" s="30">
        <v>0.3</v>
      </c>
      <c r="G39" s="27" t="s">
        <v>1431</v>
      </c>
      <c r="H39" s="34">
        <v>1941</v>
      </c>
      <c r="I39" s="31">
        <v>1</v>
      </c>
      <c r="J39" s="29" t="s">
        <v>104</v>
      </c>
      <c r="K39" s="32">
        <f t="shared" si="0"/>
        <v>0.3</v>
      </c>
      <c r="L39" s="33">
        <f t="shared" si="3"/>
        <v>80</v>
      </c>
      <c r="M39" s="32">
        <v>160</v>
      </c>
    </row>
    <row r="40" spans="1:13" x14ac:dyDescent="0.25">
      <c r="A40" s="26">
        <f t="shared" si="1"/>
        <v>31</v>
      </c>
      <c r="B40" s="29"/>
      <c r="C40" s="27" t="s">
        <v>1418</v>
      </c>
      <c r="D40" s="28">
        <f t="shared" si="2"/>
        <v>31</v>
      </c>
      <c r="E40" s="29"/>
      <c r="F40" s="30">
        <v>0.5</v>
      </c>
      <c r="G40" s="27" t="s">
        <v>1431</v>
      </c>
      <c r="H40" s="34">
        <v>1941</v>
      </c>
      <c r="I40" s="31">
        <v>1</v>
      </c>
      <c r="J40" s="29" t="s">
        <v>55</v>
      </c>
      <c r="K40" s="32">
        <f t="shared" si="0"/>
        <v>0.5</v>
      </c>
      <c r="L40" s="33">
        <f t="shared" si="3"/>
        <v>20</v>
      </c>
      <c r="M40" s="32">
        <v>40</v>
      </c>
    </row>
    <row r="41" spans="1:13" x14ac:dyDescent="0.25">
      <c r="A41" s="26">
        <f t="shared" si="1"/>
        <v>32</v>
      </c>
      <c r="B41" s="29"/>
      <c r="C41" s="27" t="s">
        <v>1418</v>
      </c>
      <c r="D41" s="28">
        <f t="shared" si="2"/>
        <v>32</v>
      </c>
      <c r="E41" s="29"/>
      <c r="F41" s="30">
        <v>0.05</v>
      </c>
      <c r="G41" s="27" t="s">
        <v>1432</v>
      </c>
      <c r="H41" s="34">
        <v>1946</v>
      </c>
      <c r="I41" s="31">
        <v>1</v>
      </c>
      <c r="J41" s="29"/>
      <c r="K41" s="32">
        <f t="shared" si="0"/>
        <v>0.05</v>
      </c>
      <c r="L41" s="33">
        <f t="shared" si="3"/>
        <v>0.125</v>
      </c>
      <c r="M41" s="32">
        <v>0.25</v>
      </c>
    </row>
    <row r="42" spans="1:13" x14ac:dyDescent="0.25">
      <c r="A42" s="26">
        <f t="shared" si="1"/>
        <v>33</v>
      </c>
      <c r="B42" s="29"/>
      <c r="C42" s="27" t="s">
        <v>1418</v>
      </c>
      <c r="D42" s="28">
        <f t="shared" si="2"/>
        <v>33</v>
      </c>
      <c r="E42" s="29"/>
      <c r="F42" s="30">
        <v>0.15</v>
      </c>
      <c r="G42" s="27" t="s">
        <v>1432</v>
      </c>
      <c r="H42" s="34">
        <v>1947</v>
      </c>
      <c r="I42" s="31">
        <v>1</v>
      </c>
      <c r="J42" s="29"/>
      <c r="K42" s="32">
        <f t="shared" si="0"/>
        <v>0.15</v>
      </c>
      <c r="L42" s="33">
        <f t="shared" si="3"/>
        <v>0.125</v>
      </c>
      <c r="M42" s="32">
        <v>0.25</v>
      </c>
    </row>
    <row r="43" spans="1:13" x14ac:dyDescent="0.25">
      <c r="A43" s="26">
        <f t="shared" si="1"/>
        <v>34</v>
      </c>
      <c r="B43" s="29"/>
      <c r="C43" s="27" t="s">
        <v>1418</v>
      </c>
      <c r="D43" s="28">
        <f t="shared" si="2"/>
        <v>34</v>
      </c>
      <c r="E43" s="29"/>
      <c r="F43" s="30">
        <v>0.1</v>
      </c>
      <c r="G43" s="27" t="s">
        <v>1433</v>
      </c>
      <c r="H43" s="34">
        <v>1947</v>
      </c>
      <c r="I43" s="31">
        <v>1</v>
      </c>
      <c r="J43" s="29"/>
      <c r="K43" s="32">
        <f t="shared" si="0"/>
        <v>0.1</v>
      </c>
      <c r="L43" s="33">
        <v>0.15</v>
      </c>
      <c r="M43" s="32">
        <v>0.25</v>
      </c>
    </row>
    <row r="44" spans="1:13" x14ac:dyDescent="0.25">
      <c r="A44" s="26">
        <f t="shared" si="1"/>
        <v>35</v>
      </c>
      <c r="B44" s="29"/>
      <c r="C44" s="27" t="s">
        <v>1418</v>
      </c>
      <c r="D44" s="28">
        <f t="shared" si="2"/>
        <v>35</v>
      </c>
      <c r="E44" s="29"/>
      <c r="F44" s="30">
        <v>0.15</v>
      </c>
      <c r="G44" s="27" t="s">
        <v>130</v>
      </c>
      <c r="H44" s="34">
        <v>1947</v>
      </c>
      <c r="I44" s="31">
        <v>1</v>
      </c>
      <c r="J44" s="29"/>
      <c r="K44" s="32">
        <f t="shared" si="0"/>
        <v>0.15</v>
      </c>
      <c r="L44" s="33">
        <v>0.2</v>
      </c>
      <c r="M44" s="32">
        <v>0.35</v>
      </c>
    </row>
    <row r="45" spans="1:13" x14ac:dyDescent="0.25">
      <c r="A45" s="26">
        <f t="shared" si="1"/>
        <v>36</v>
      </c>
      <c r="B45" s="29"/>
      <c r="C45" s="27" t="s">
        <v>1418</v>
      </c>
      <c r="D45" s="28">
        <f t="shared" si="2"/>
        <v>36</v>
      </c>
      <c r="E45" s="29"/>
      <c r="F45" s="30">
        <v>0.25</v>
      </c>
      <c r="G45" s="27" t="s">
        <v>1434</v>
      </c>
      <c r="H45" s="34">
        <v>1947</v>
      </c>
      <c r="I45" s="31">
        <v>1</v>
      </c>
      <c r="J45" s="29"/>
      <c r="K45" s="32">
        <f t="shared" si="0"/>
        <v>0.25</v>
      </c>
      <c r="L45" s="33">
        <v>0.5</v>
      </c>
      <c r="M45" s="32">
        <v>0.9</v>
      </c>
    </row>
    <row r="46" spans="1:13" x14ac:dyDescent="0.25">
      <c r="A46" s="26">
        <f t="shared" si="1"/>
        <v>37</v>
      </c>
      <c r="B46" s="29"/>
      <c r="C46" s="27" t="s">
        <v>1418</v>
      </c>
      <c r="D46" s="28">
        <f t="shared" si="2"/>
        <v>37</v>
      </c>
      <c r="E46" s="29"/>
      <c r="F46" s="30">
        <v>0.05</v>
      </c>
      <c r="G46" s="27" t="s">
        <v>1432</v>
      </c>
      <c r="H46" s="34">
        <v>1948</v>
      </c>
      <c r="I46" s="31">
        <v>1</v>
      </c>
      <c r="J46" s="29"/>
      <c r="K46" s="32">
        <f t="shared" si="0"/>
        <v>0.05</v>
      </c>
      <c r="L46" s="33">
        <f t="shared" ref="L46:L60" si="4">0.5*M46</f>
        <v>0.5</v>
      </c>
      <c r="M46" s="32">
        <v>1</v>
      </c>
    </row>
    <row r="47" spans="1:13" x14ac:dyDescent="0.25">
      <c r="A47" s="26">
        <f t="shared" si="1"/>
        <v>38</v>
      </c>
      <c r="B47" s="29"/>
      <c r="C47" s="27" t="s">
        <v>1418</v>
      </c>
      <c r="D47" s="28">
        <f t="shared" si="2"/>
        <v>38</v>
      </c>
      <c r="E47" s="29"/>
      <c r="F47" s="30">
        <v>0.05</v>
      </c>
      <c r="G47" s="27" t="s">
        <v>1435</v>
      </c>
      <c r="H47" s="34">
        <v>1948</v>
      </c>
      <c r="I47" s="31">
        <v>1</v>
      </c>
      <c r="J47" s="29"/>
      <c r="K47" s="32">
        <f t="shared" si="0"/>
        <v>0.05</v>
      </c>
      <c r="L47" s="33">
        <f t="shared" si="4"/>
        <v>0.125</v>
      </c>
      <c r="M47" s="32">
        <v>0.25</v>
      </c>
    </row>
    <row r="48" spans="1:13" x14ac:dyDescent="0.25">
      <c r="A48" s="26">
        <f t="shared" si="1"/>
        <v>39</v>
      </c>
      <c r="B48" s="29"/>
      <c r="C48" s="27" t="s">
        <v>1418</v>
      </c>
      <c r="D48" s="28">
        <f t="shared" si="2"/>
        <v>39</v>
      </c>
      <c r="E48" s="29"/>
      <c r="F48" s="30">
        <v>0.06</v>
      </c>
      <c r="G48" s="27" t="s">
        <v>1432</v>
      </c>
      <c r="H48" s="34">
        <v>1949</v>
      </c>
      <c r="I48" s="31">
        <v>1</v>
      </c>
      <c r="J48" s="29"/>
      <c r="K48" s="32">
        <f t="shared" si="0"/>
        <v>0.06</v>
      </c>
      <c r="L48" s="33">
        <f t="shared" si="4"/>
        <v>0.125</v>
      </c>
      <c r="M48" s="32">
        <v>0.25</v>
      </c>
    </row>
    <row r="49" spans="1:13" x14ac:dyDescent="0.25">
      <c r="A49" s="26">
        <f t="shared" si="1"/>
        <v>40</v>
      </c>
      <c r="B49" s="29"/>
      <c r="C49" s="27" t="s">
        <v>1418</v>
      </c>
      <c r="D49" s="28">
        <f t="shared" si="2"/>
        <v>40</v>
      </c>
      <c r="E49" s="29"/>
      <c r="F49" s="30">
        <v>0.06</v>
      </c>
      <c r="G49" s="27" t="s">
        <v>1436</v>
      </c>
      <c r="H49" s="34">
        <v>1949</v>
      </c>
      <c r="I49" s="31">
        <v>1</v>
      </c>
      <c r="J49" s="29"/>
      <c r="K49" s="32">
        <f t="shared" si="0"/>
        <v>0.06</v>
      </c>
      <c r="L49" s="33">
        <f t="shared" si="4"/>
        <v>0.125</v>
      </c>
      <c r="M49" s="32">
        <v>0.25</v>
      </c>
    </row>
    <row r="50" spans="1:13" x14ac:dyDescent="0.25">
      <c r="A50" s="26">
        <f t="shared" si="1"/>
        <v>41</v>
      </c>
      <c r="B50" s="29"/>
      <c r="C50" s="27" t="s">
        <v>1418</v>
      </c>
      <c r="D50" s="28">
        <f t="shared" si="2"/>
        <v>41</v>
      </c>
      <c r="E50" s="29"/>
      <c r="F50" s="30">
        <v>0.06</v>
      </c>
      <c r="G50" s="27" t="s">
        <v>1432</v>
      </c>
      <c r="H50" s="34">
        <v>1949</v>
      </c>
      <c r="I50" s="31">
        <v>1</v>
      </c>
      <c r="J50" s="29"/>
      <c r="K50" s="32">
        <f t="shared" si="0"/>
        <v>0.06</v>
      </c>
      <c r="L50" s="33">
        <f t="shared" si="4"/>
        <v>1.5</v>
      </c>
      <c r="M50" s="32">
        <v>3</v>
      </c>
    </row>
    <row r="51" spans="1:13" x14ac:dyDescent="0.25">
      <c r="A51" s="26">
        <f t="shared" si="1"/>
        <v>42</v>
      </c>
      <c r="B51" s="29"/>
      <c r="C51" s="27" t="s">
        <v>1418</v>
      </c>
      <c r="D51" s="28">
        <f t="shared" si="2"/>
        <v>42</v>
      </c>
      <c r="E51" s="29"/>
      <c r="F51" s="30">
        <v>0.1</v>
      </c>
      <c r="G51" s="27" t="s">
        <v>1437</v>
      </c>
      <c r="H51" s="34">
        <v>1949</v>
      </c>
      <c r="I51" s="31">
        <v>1</v>
      </c>
      <c r="J51" s="29"/>
      <c r="K51" s="32">
        <f t="shared" si="0"/>
        <v>0.1</v>
      </c>
      <c r="L51" s="33">
        <f t="shared" si="4"/>
        <v>0.125</v>
      </c>
      <c r="M51" s="32">
        <v>0.25</v>
      </c>
    </row>
    <row r="52" spans="1:13" x14ac:dyDescent="0.25">
      <c r="A52" s="26">
        <f t="shared" si="1"/>
        <v>43</v>
      </c>
      <c r="B52" s="29"/>
      <c r="C52" s="27" t="s">
        <v>1418</v>
      </c>
      <c r="D52" s="28">
        <f t="shared" si="2"/>
        <v>43</v>
      </c>
      <c r="E52" s="29"/>
      <c r="F52" s="30">
        <v>0.15</v>
      </c>
      <c r="G52" s="27" t="s">
        <v>1437</v>
      </c>
      <c r="H52" s="34">
        <v>1949</v>
      </c>
      <c r="I52" s="31">
        <v>1</v>
      </c>
      <c r="J52" s="29"/>
      <c r="K52" s="32">
        <f t="shared" si="0"/>
        <v>0.15</v>
      </c>
      <c r="L52" s="33">
        <f t="shared" si="4"/>
        <v>0.15</v>
      </c>
      <c r="M52" s="32">
        <v>0.3</v>
      </c>
    </row>
    <row r="53" spans="1:13" x14ac:dyDescent="0.25">
      <c r="A53" s="26">
        <f t="shared" si="1"/>
        <v>44</v>
      </c>
      <c r="B53" s="29"/>
      <c r="C53" s="27" t="s">
        <v>1418</v>
      </c>
      <c r="D53" s="28">
        <f t="shared" si="2"/>
        <v>44</v>
      </c>
      <c r="E53" s="29"/>
      <c r="F53" s="30">
        <v>0.25</v>
      </c>
      <c r="G53" s="27" t="s">
        <v>1437</v>
      </c>
      <c r="H53" s="34">
        <v>1949</v>
      </c>
      <c r="I53" s="31">
        <v>1</v>
      </c>
      <c r="J53" s="29"/>
      <c r="K53" s="32">
        <f t="shared" si="0"/>
        <v>0.25</v>
      </c>
      <c r="L53" s="33">
        <f t="shared" si="4"/>
        <v>0.3</v>
      </c>
      <c r="M53" s="32">
        <v>0.6</v>
      </c>
    </row>
    <row r="54" spans="1:13" x14ac:dyDescent="0.25">
      <c r="A54" s="26">
        <f t="shared" si="1"/>
        <v>45</v>
      </c>
      <c r="B54" s="29"/>
      <c r="C54" s="27" t="s">
        <v>1418</v>
      </c>
      <c r="D54" s="28">
        <f t="shared" si="2"/>
        <v>45</v>
      </c>
      <c r="E54" s="29"/>
      <c r="F54" s="30">
        <v>0.06</v>
      </c>
      <c r="G54" s="27" t="s">
        <v>1438</v>
      </c>
      <c r="H54" s="34">
        <v>1949</v>
      </c>
      <c r="I54" s="31">
        <v>1</v>
      </c>
      <c r="J54" s="29"/>
      <c r="K54" s="32">
        <f t="shared" si="0"/>
        <v>0.06</v>
      </c>
      <c r="L54" s="33">
        <f t="shared" si="4"/>
        <v>0.125</v>
      </c>
      <c r="M54" s="32">
        <v>0.25</v>
      </c>
    </row>
    <row r="55" spans="1:13" x14ac:dyDescent="0.25">
      <c r="A55" s="26">
        <f t="shared" si="1"/>
        <v>46</v>
      </c>
      <c r="B55" s="29"/>
      <c r="C55" s="27" t="s">
        <v>1418</v>
      </c>
      <c r="D55" s="28">
        <f t="shared" si="2"/>
        <v>46</v>
      </c>
      <c r="E55" s="29"/>
      <c r="F55" s="30">
        <v>0.8</v>
      </c>
      <c r="G55" s="27" t="s">
        <v>1439</v>
      </c>
      <c r="H55" s="34">
        <v>1952</v>
      </c>
      <c r="I55" s="31">
        <v>1</v>
      </c>
      <c r="J55" s="29"/>
      <c r="K55" s="32">
        <f t="shared" si="0"/>
        <v>0.8</v>
      </c>
      <c r="L55" s="33">
        <f t="shared" si="4"/>
        <v>2.375</v>
      </c>
      <c r="M55" s="32">
        <v>4.75</v>
      </c>
    </row>
    <row r="56" spans="1:13" x14ac:dyDescent="0.25">
      <c r="A56" s="26">
        <f t="shared" si="1"/>
        <v>47</v>
      </c>
      <c r="B56" s="29"/>
      <c r="C56" s="27" t="s">
        <v>1418</v>
      </c>
      <c r="D56" s="28">
        <f t="shared" si="2"/>
        <v>47</v>
      </c>
      <c r="E56" s="29"/>
      <c r="F56" s="30">
        <v>0.06</v>
      </c>
      <c r="G56" s="27" t="s">
        <v>1440</v>
      </c>
      <c r="H56" s="34">
        <v>1953</v>
      </c>
      <c r="I56" s="31">
        <v>1</v>
      </c>
      <c r="J56" s="29"/>
      <c r="K56" s="32">
        <f t="shared" si="0"/>
        <v>0.06</v>
      </c>
      <c r="L56" s="33">
        <f t="shared" si="4"/>
        <v>0.125</v>
      </c>
      <c r="M56" s="32">
        <v>0.25</v>
      </c>
    </row>
    <row r="57" spans="1:13" x14ac:dyDescent="0.25">
      <c r="A57" s="26">
        <f t="shared" si="1"/>
        <v>48</v>
      </c>
      <c r="B57" s="29"/>
      <c r="C57" s="27" t="s">
        <v>1418</v>
      </c>
      <c r="D57" s="28">
        <f t="shared" si="2"/>
        <v>48</v>
      </c>
      <c r="E57" s="29"/>
      <c r="F57" s="30">
        <v>0.04</v>
      </c>
      <c r="G57" s="27" t="s">
        <v>1441</v>
      </c>
      <c r="H57" s="34">
        <v>1954</v>
      </c>
      <c r="I57" s="31">
        <v>1</v>
      </c>
      <c r="J57" s="29"/>
      <c r="K57" s="32">
        <f t="shared" si="0"/>
        <v>0.04</v>
      </c>
      <c r="L57" s="33">
        <f t="shared" si="4"/>
        <v>0.125</v>
      </c>
      <c r="M57" s="32">
        <v>0.25</v>
      </c>
    </row>
    <row r="58" spans="1:13" x14ac:dyDescent="0.25">
      <c r="A58" s="26">
        <f t="shared" si="1"/>
        <v>49</v>
      </c>
      <c r="B58" s="29"/>
      <c r="C58" s="27" t="s">
        <v>1418</v>
      </c>
      <c r="D58" s="28">
        <f t="shared" si="2"/>
        <v>49</v>
      </c>
      <c r="E58" s="29"/>
      <c r="F58" s="30">
        <v>0.06</v>
      </c>
      <c r="G58" s="27" t="s">
        <v>1442</v>
      </c>
      <c r="H58" s="34">
        <v>1957</v>
      </c>
      <c r="I58" s="31">
        <v>1</v>
      </c>
      <c r="J58" s="29"/>
      <c r="K58" s="32">
        <f t="shared" si="0"/>
        <v>0.06</v>
      </c>
      <c r="L58" s="33">
        <f t="shared" si="4"/>
        <v>0.125</v>
      </c>
      <c r="M58" s="32">
        <v>0.25</v>
      </c>
    </row>
    <row r="59" spans="1:13" x14ac:dyDescent="0.25">
      <c r="A59" s="26">
        <f t="shared" si="1"/>
        <v>50</v>
      </c>
      <c r="B59" s="29"/>
      <c r="C59" s="27" t="s">
        <v>1418</v>
      </c>
      <c r="D59" s="28">
        <f t="shared" si="2"/>
        <v>50</v>
      </c>
      <c r="E59" s="29"/>
      <c r="F59" s="30">
        <v>0.05</v>
      </c>
      <c r="G59" s="27" t="s">
        <v>1441</v>
      </c>
      <c r="H59" s="34">
        <v>1958</v>
      </c>
      <c r="I59" s="31">
        <v>1</v>
      </c>
      <c r="J59" s="29"/>
      <c r="K59" s="32">
        <f t="shared" si="0"/>
        <v>0.05</v>
      </c>
      <c r="L59" s="33">
        <f t="shared" si="4"/>
        <v>0.125</v>
      </c>
      <c r="M59" s="32">
        <v>0.25</v>
      </c>
    </row>
    <row r="60" spans="1:13" x14ac:dyDescent="0.25">
      <c r="A60" s="26">
        <f t="shared" si="1"/>
        <v>51</v>
      </c>
      <c r="B60" s="29"/>
      <c r="C60" s="27" t="s">
        <v>1418</v>
      </c>
      <c r="D60" s="28">
        <f t="shared" si="2"/>
        <v>51</v>
      </c>
      <c r="E60" s="29"/>
      <c r="F60" s="30">
        <v>7.0000000000000007E-2</v>
      </c>
      <c r="G60" s="27" t="s">
        <v>1443</v>
      </c>
      <c r="H60" s="34">
        <v>1958</v>
      </c>
      <c r="I60" s="31">
        <v>1</v>
      </c>
      <c r="J60" s="29"/>
      <c r="K60" s="32">
        <f t="shared" si="0"/>
        <v>7.0000000000000007E-2</v>
      </c>
      <c r="L60" s="33">
        <f t="shared" si="4"/>
        <v>0.125</v>
      </c>
      <c r="M60" s="32">
        <v>0.25</v>
      </c>
    </row>
    <row r="61" spans="1:13" x14ac:dyDescent="0.25">
      <c r="A61" s="26">
        <f t="shared" si="1"/>
        <v>52</v>
      </c>
      <c r="B61" s="29"/>
      <c r="C61" s="27" t="s">
        <v>1418</v>
      </c>
      <c r="D61" s="28">
        <f t="shared" si="2"/>
        <v>52</v>
      </c>
      <c r="E61" s="29"/>
      <c r="F61" s="30">
        <v>7.0000000000000007E-2</v>
      </c>
      <c r="G61" s="27" t="s">
        <v>1443</v>
      </c>
      <c r="H61" s="34">
        <v>1959</v>
      </c>
      <c r="I61" s="31">
        <v>1</v>
      </c>
      <c r="J61" s="29"/>
      <c r="K61" s="32">
        <f t="shared" si="0"/>
        <v>7.0000000000000007E-2</v>
      </c>
      <c r="L61" s="33">
        <v>1.1499999999999999</v>
      </c>
      <c r="M61" s="32">
        <v>2</v>
      </c>
    </row>
    <row r="62" spans="1:13" x14ac:dyDescent="0.25">
      <c r="A62" s="26">
        <f t="shared" si="1"/>
        <v>53</v>
      </c>
      <c r="B62" s="29"/>
      <c r="C62" s="27" t="s">
        <v>1418</v>
      </c>
      <c r="D62" s="28">
        <f t="shared" si="2"/>
        <v>53</v>
      </c>
      <c r="E62" s="29"/>
      <c r="F62" s="30">
        <v>7.0000000000000007E-2</v>
      </c>
      <c r="G62" s="27" t="s">
        <v>959</v>
      </c>
      <c r="H62" s="34">
        <v>1959</v>
      </c>
      <c r="I62" s="31">
        <v>1</v>
      </c>
      <c r="J62" s="29"/>
      <c r="K62" s="32">
        <f t="shared" si="0"/>
        <v>7.0000000000000007E-2</v>
      </c>
      <c r="L62" s="33">
        <f t="shared" ref="L62:L82" si="5">0.5*M62</f>
        <v>0.125</v>
      </c>
      <c r="M62" s="32">
        <v>0.25</v>
      </c>
    </row>
    <row r="63" spans="1:13" x14ac:dyDescent="0.25">
      <c r="A63" s="26">
        <f t="shared" si="1"/>
        <v>54</v>
      </c>
      <c r="B63" s="29"/>
      <c r="C63" s="27" t="s">
        <v>1418</v>
      </c>
      <c r="D63" s="28">
        <f t="shared" si="2"/>
        <v>54</v>
      </c>
      <c r="E63" s="29"/>
      <c r="F63" s="30">
        <v>7.0000000000000007E-2</v>
      </c>
      <c r="G63" s="27" t="s">
        <v>1444</v>
      </c>
      <c r="H63" s="34">
        <v>1959</v>
      </c>
      <c r="I63" s="31">
        <v>1</v>
      </c>
      <c r="J63" s="29"/>
      <c r="K63" s="32">
        <f t="shared" si="0"/>
        <v>7.0000000000000007E-2</v>
      </c>
      <c r="L63" s="33">
        <f t="shared" si="5"/>
        <v>0.15</v>
      </c>
      <c r="M63" s="32">
        <v>0.3</v>
      </c>
    </row>
    <row r="64" spans="1:13" x14ac:dyDescent="0.25">
      <c r="A64" s="26">
        <f t="shared" si="1"/>
        <v>55</v>
      </c>
      <c r="B64" s="29"/>
      <c r="C64" s="27" t="s">
        <v>1418</v>
      </c>
      <c r="D64" s="28">
        <f t="shared" si="2"/>
        <v>55</v>
      </c>
      <c r="E64" s="29"/>
      <c r="F64" s="30">
        <v>7.0000000000000007E-2</v>
      </c>
      <c r="G64" s="27" t="s">
        <v>968</v>
      </c>
      <c r="H64" s="34">
        <v>1959</v>
      </c>
      <c r="I64" s="31">
        <v>1</v>
      </c>
      <c r="J64" s="29"/>
      <c r="K64" s="32">
        <f t="shared" si="0"/>
        <v>7.0000000000000007E-2</v>
      </c>
      <c r="L64" s="33">
        <f t="shared" si="5"/>
        <v>0.125</v>
      </c>
      <c r="M64" s="32">
        <v>0.25</v>
      </c>
    </row>
    <row r="65" spans="1:13" x14ac:dyDescent="0.25">
      <c r="A65" s="26">
        <f t="shared" si="1"/>
        <v>56</v>
      </c>
      <c r="B65" s="29"/>
      <c r="C65" s="27" t="s">
        <v>1418</v>
      </c>
      <c r="D65" s="28">
        <f t="shared" si="2"/>
        <v>56</v>
      </c>
      <c r="E65" s="29"/>
      <c r="F65" s="30">
        <v>0.1</v>
      </c>
      <c r="G65" s="27" t="s">
        <v>1041</v>
      </c>
      <c r="H65" s="34">
        <v>1959</v>
      </c>
      <c r="I65" s="31">
        <v>1</v>
      </c>
      <c r="J65" s="29"/>
      <c r="K65" s="32">
        <f t="shared" si="0"/>
        <v>0.1</v>
      </c>
      <c r="L65" s="33">
        <v>0.15</v>
      </c>
      <c r="M65" s="32">
        <v>0.25</v>
      </c>
    </row>
    <row r="66" spans="1:13" x14ac:dyDescent="0.25">
      <c r="A66" s="26">
        <f t="shared" si="1"/>
        <v>57</v>
      </c>
      <c r="B66" s="29"/>
      <c r="C66" s="27" t="s">
        <v>1418</v>
      </c>
      <c r="D66" s="28">
        <f t="shared" si="2"/>
        <v>57</v>
      </c>
      <c r="E66" s="29"/>
      <c r="F66" s="30">
        <v>0.1</v>
      </c>
      <c r="G66" s="27" t="s">
        <v>1445</v>
      </c>
      <c r="H66" s="34">
        <v>1960</v>
      </c>
      <c r="I66" s="31">
        <v>1</v>
      </c>
      <c r="J66" s="29"/>
      <c r="K66" s="32">
        <f t="shared" si="0"/>
        <v>0.1</v>
      </c>
      <c r="L66" s="33">
        <v>0.7</v>
      </c>
      <c r="M66" s="32">
        <v>1</v>
      </c>
    </row>
    <row r="67" spans="1:13" x14ac:dyDescent="0.25">
      <c r="A67" s="26">
        <f t="shared" si="1"/>
        <v>58</v>
      </c>
      <c r="B67" s="29"/>
      <c r="C67" s="27" t="s">
        <v>1418</v>
      </c>
      <c r="D67" s="28">
        <f t="shared" si="2"/>
        <v>58</v>
      </c>
      <c r="E67" s="29"/>
      <c r="F67" s="30">
        <v>0.15</v>
      </c>
      <c r="G67" s="27" t="s">
        <v>130</v>
      </c>
      <c r="H67" s="34">
        <v>1959</v>
      </c>
      <c r="I67" s="31">
        <v>1</v>
      </c>
      <c r="J67" s="29"/>
      <c r="K67" s="32">
        <f t="shared" si="0"/>
        <v>0.15</v>
      </c>
      <c r="L67" s="33">
        <v>0.2</v>
      </c>
      <c r="M67" s="32">
        <v>0.35</v>
      </c>
    </row>
    <row r="68" spans="1:13" x14ac:dyDescent="0.25">
      <c r="A68" s="26">
        <f t="shared" si="1"/>
        <v>59</v>
      </c>
      <c r="B68" s="29"/>
      <c r="C68" s="27" t="s">
        <v>1418</v>
      </c>
      <c r="D68" s="28">
        <f t="shared" si="2"/>
        <v>59</v>
      </c>
      <c r="E68" s="29"/>
      <c r="F68" s="30">
        <v>0.25</v>
      </c>
      <c r="G68" s="27" t="s">
        <v>1446</v>
      </c>
      <c r="H68" s="34">
        <v>1960</v>
      </c>
      <c r="I68" s="31">
        <v>1</v>
      </c>
      <c r="J68" s="29"/>
      <c r="K68" s="32">
        <f t="shared" si="0"/>
        <v>0.25</v>
      </c>
      <c r="L68" s="33">
        <v>0.25</v>
      </c>
      <c r="M68" s="32">
        <v>0.5</v>
      </c>
    </row>
    <row r="69" spans="1:13" x14ac:dyDescent="0.25">
      <c r="A69" s="26">
        <f t="shared" si="1"/>
        <v>60</v>
      </c>
      <c r="B69" s="29"/>
      <c r="C69" s="27" t="s">
        <v>1418</v>
      </c>
      <c r="D69" s="28">
        <f t="shared" si="2"/>
        <v>60</v>
      </c>
      <c r="E69" s="29"/>
      <c r="F69" s="30">
        <v>7.0000000000000007E-2</v>
      </c>
      <c r="G69" s="27" t="s">
        <v>1443</v>
      </c>
      <c r="H69" s="34">
        <v>1960</v>
      </c>
      <c r="I69" s="31">
        <v>1</v>
      </c>
      <c r="J69" s="29"/>
      <c r="K69" s="32">
        <f t="shared" si="0"/>
        <v>7.0000000000000007E-2</v>
      </c>
      <c r="L69" s="33">
        <f t="shared" si="5"/>
        <v>0.125</v>
      </c>
      <c r="M69" s="32">
        <v>0.25</v>
      </c>
    </row>
    <row r="70" spans="1:13" x14ac:dyDescent="0.25">
      <c r="A70" s="26">
        <f t="shared" si="1"/>
        <v>61</v>
      </c>
      <c r="B70" s="29"/>
      <c r="C70" s="27" t="s">
        <v>1418</v>
      </c>
      <c r="D70" s="28">
        <f t="shared" si="2"/>
        <v>61</v>
      </c>
      <c r="E70" s="29"/>
      <c r="F70" s="30">
        <v>7.0000000000000007E-2</v>
      </c>
      <c r="G70" s="27" t="s">
        <v>1443</v>
      </c>
      <c r="H70" s="34">
        <v>1960</v>
      </c>
      <c r="I70" s="31">
        <v>1</v>
      </c>
      <c r="J70" s="27"/>
      <c r="K70" s="32">
        <f t="shared" si="0"/>
        <v>7.0000000000000007E-2</v>
      </c>
      <c r="L70" s="33">
        <v>2.25</v>
      </c>
      <c r="M70" s="32">
        <v>4</v>
      </c>
    </row>
    <row r="71" spans="1:13" x14ac:dyDescent="0.25">
      <c r="A71" s="26">
        <f t="shared" si="1"/>
        <v>62</v>
      </c>
      <c r="B71" s="29"/>
      <c r="C71" s="27" t="s">
        <v>1418</v>
      </c>
      <c r="D71" s="28">
        <f t="shared" si="2"/>
        <v>62</v>
      </c>
      <c r="E71" s="29"/>
      <c r="F71" s="30">
        <v>0.13</v>
      </c>
      <c r="G71" s="27" t="s">
        <v>1445</v>
      </c>
      <c r="H71" s="34">
        <v>1961</v>
      </c>
      <c r="I71" s="31">
        <v>1</v>
      </c>
      <c r="J71" s="29"/>
      <c r="K71" s="32">
        <f t="shared" si="0"/>
        <v>0.13</v>
      </c>
      <c r="L71" s="33">
        <f t="shared" si="5"/>
        <v>0.2</v>
      </c>
      <c r="M71" s="32">
        <v>0.4</v>
      </c>
    </row>
    <row r="72" spans="1:13" x14ac:dyDescent="0.25">
      <c r="A72" s="26">
        <f t="shared" si="1"/>
        <v>63</v>
      </c>
      <c r="B72" s="29"/>
      <c r="C72" s="27" t="s">
        <v>1418</v>
      </c>
      <c r="D72" s="28">
        <f t="shared" si="2"/>
        <v>63</v>
      </c>
      <c r="E72" s="29"/>
      <c r="F72" s="30">
        <v>0.15</v>
      </c>
      <c r="G72" s="27" t="s">
        <v>130</v>
      </c>
      <c r="H72" s="34">
        <v>1961</v>
      </c>
      <c r="I72" s="31">
        <v>1</v>
      </c>
      <c r="J72" s="29"/>
      <c r="K72" s="32">
        <f t="shared" si="0"/>
        <v>0.15</v>
      </c>
      <c r="L72" s="33">
        <f t="shared" si="5"/>
        <v>0.15</v>
      </c>
      <c r="M72" s="32">
        <v>0.3</v>
      </c>
    </row>
    <row r="73" spans="1:13" x14ac:dyDescent="0.25">
      <c r="A73" s="26">
        <f t="shared" si="1"/>
        <v>64</v>
      </c>
      <c r="B73" s="27" t="s">
        <v>30</v>
      </c>
      <c r="C73" s="27" t="s">
        <v>1418</v>
      </c>
      <c r="D73" s="28">
        <f t="shared" si="2"/>
        <v>64</v>
      </c>
      <c r="E73" s="29"/>
      <c r="F73" s="30">
        <v>0.08</v>
      </c>
      <c r="G73" s="27" t="s">
        <v>1447</v>
      </c>
      <c r="H73" s="34">
        <v>1962</v>
      </c>
      <c r="I73" s="31">
        <v>1</v>
      </c>
      <c r="J73" s="29"/>
      <c r="K73" s="32">
        <f t="shared" si="0"/>
        <v>0.08</v>
      </c>
      <c r="L73" s="33">
        <f t="shared" si="5"/>
        <v>0.125</v>
      </c>
      <c r="M73" s="32">
        <v>0.25</v>
      </c>
    </row>
    <row r="74" spans="1:13" x14ac:dyDescent="0.25">
      <c r="A74" s="26">
        <f t="shared" si="1"/>
        <v>65</v>
      </c>
      <c r="B74" s="29"/>
      <c r="C74" s="27" t="s">
        <v>1418</v>
      </c>
      <c r="D74" s="28">
        <f t="shared" si="2"/>
        <v>65</v>
      </c>
      <c r="E74" s="29"/>
      <c r="F74" s="30">
        <v>0.08</v>
      </c>
      <c r="G74" s="27" t="s">
        <v>1447</v>
      </c>
      <c r="H74" s="34">
        <v>1962</v>
      </c>
      <c r="I74" s="31">
        <v>1</v>
      </c>
      <c r="J74" s="27"/>
      <c r="K74" s="32">
        <f t="shared" ref="K74:K83" si="6">IF(F74*I74&gt;0,F74*I74," ")</f>
        <v>0.08</v>
      </c>
      <c r="L74" s="33">
        <f t="shared" si="5"/>
        <v>0.2</v>
      </c>
      <c r="M74" s="32">
        <v>0.4</v>
      </c>
    </row>
    <row r="75" spans="1:13" x14ac:dyDescent="0.25">
      <c r="A75" s="26">
        <f t="shared" ref="A75:A84" si="7">A74+1</f>
        <v>66</v>
      </c>
      <c r="B75" s="29"/>
      <c r="C75" s="27" t="s">
        <v>1418</v>
      </c>
      <c r="D75" s="28">
        <f t="shared" si="2"/>
        <v>66</v>
      </c>
      <c r="E75" s="29"/>
      <c r="F75" s="30">
        <v>0.15</v>
      </c>
      <c r="G75" s="27" t="s">
        <v>1448</v>
      </c>
      <c r="H75" s="34">
        <v>1963</v>
      </c>
      <c r="I75" s="31">
        <v>1</v>
      </c>
      <c r="J75" s="29"/>
      <c r="K75" s="32">
        <f t="shared" si="6"/>
        <v>0.15</v>
      </c>
      <c r="L75" s="33">
        <f t="shared" si="5"/>
        <v>0.27500000000000002</v>
      </c>
      <c r="M75" s="32">
        <v>0.55000000000000004</v>
      </c>
    </row>
    <row r="76" spans="1:13" x14ac:dyDescent="0.25">
      <c r="A76" s="26">
        <f t="shared" si="7"/>
        <v>67</v>
      </c>
      <c r="B76" s="29"/>
      <c r="C76" s="27" t="s">
        <v>1418</v>
      </c>
      <c r="D76" s="28">
        <f t="shared" ref="D76:D84" si="8">D75+1</f>
        <v>67</v>
      </c>
      <c r="E76" s="29"/>
      <c r="F76" s="30">
        <v>0.06</v>
      </c>
      <c r="G76" s="27" t="s">
        <v>1449</v>
      </c>
      <c r="H76" s="34">
        <v>1963</v>
      </c>
      <c r="I76" s="31">
        <v>1</v>
      </c>
      <c r="J76" s="29"/>
      <c r="K76" s="32">
        <f t="shared" si="6"/>
        <v>0.06</v>
      </c>
      <c r="L76" s="33">
        <f t="shared" si="5"/>
        <v>0.125</v>
      </c>
      <c r="M76" s="32">
        <v>0.25</v>
      </c>
    </row>
    <row r="77" spans="1:13" x14ac:dyDescent="0.25">
      <c r="A77" s="26">
        <f t="shared" si="7"/>
        <v>68</v>
      </c>
      <c r="B77" s="29"/>
      <c r="C77" s="27" t="s">
        <v>1418</v>
      </c>
      <c r="D77" s="28">
        <f t="shared" si="8"/>
        <v>68</v>
      </c>
      <c r="E77" s="29"/>
      <c r="F77" s="30">
        <v>0.08</v>
      </c>
      <c r="G77" s="27" t="s">
        <v>1450</v>
      </c>
      <c r="H77" s="34">
        <v>1963</v>
      </c>
      <c r="I77" s="31">
        <v>1</v>
      </c>
      <c r="J77" s="29"/>
      <c r="K77" s="32">
        <f t="shared" si="6"/>
        <v>0.08</v>
      </c>
      <c r="L77" s="33">
        <f t="shared" si="5"/>
        <v>0.125</v>
      </c>
      <c r="M77" s="32">
        <v>0.25</v>
      </c>
    </row>
    <row r="78" spans="1:13" x14ac:dyDescent="0.25">
      <c r="A78" s="26">
        <f t="shared" si="7"/>
        <v>69</v>
      </c>
      <c r="B78" s="29"/>
      <c r="C78" s="27" t="s">
        <v>1418</v>
      </c>
      <c r="D78" s="28">
        <f t="shared" si="8"/>
        <v>69</v>
      </c>
      <c r="E78" s="29"/>
      <c r="F78" s="30">
        <v>0.08</v>
      </c>
      <c r="G78" s="27" t="s">
        <v>1451</v>
      </c>
      <c r="H78" s="34">
        <v>1964</v>
      </c>
      <c r="I78" s="31">
        <v>1</v>
      </c>
      <c r="J78" s="29"/>
      <c r="K78" s="32">
        <f t="shared" si="6"/>
        <v>0.08</v>
      </c>
      <c r="L78" s="33">
        <f t="shared" si="5"/>
        <v>0.17499999999999999</v>
      </c>
      <c r="M78" s="32">
        <v>0.35</v>
      </c>
    </row>
    <row r="79" spans="1:13" x14ac:dyDescent="0.25">
      <c r="A79" s="26">
        <f t="shared" si="7"/>
        <v>70</v>
      </c>
      <c r="B79" s="29"/>
      <c r="C79" s="27" t="s">
        <v>1418</v>
      </c>
      <c r="D79" s="28">
        <f t="shared" si="8"/>
        <v>70</v>
      </c>
      <c r="E79" s="29"/>
      <c r="F79" s="30">
        <v>0.08</v>
      </c>
      <c r="G79" s="27" t="s">
        <v>1452</v>
      </c>
      <c r="H79" s="34">
        <v>1967</v>
      </c>
      <c r="I79" s="31">
        <v>1</v>
      </c>
      <c r="J79" s="29"/>
      <c r="K79" s="32">
        <f t="shared" si="6"/>
        <v>0.08</v>
      </c>
      <c r="L79" s="33">
        <v>0.15</v>
      </c>
      <c r="M79" s="32">
        <v>0.25</v>
      </c>
    </row>
    <row r="80" spans="1:13" x14ac:dyDescent="0.25">
      <c r="A80" s="26">
        <f t="shared" si="7"/>
        <v>71</v>
      </c>
      <c r="B80" s="29"/>
      <c r="C80" s="27" t="s">
        <v>1418</v>
      </c>
      <c r="D80" s="28">
        <f t="shared" si="8"/>
        <v>71</v>
      </c>
      <c r="E80" s="29"/>
      <c r="F80" s="30">
        <v>0.2</v>
      </c>
      <c r="G80" s="27" t="s">
        <v>1453</v>
      </c>
      <c r="H80" s="34">
        <v>1967</v>
      </c>
      <c r="I80" s="31">
        <v>1</v>
      </c>
      <c r="J80" s="29"/>
      <c r="K80" s="32">
        <f t="shared" si="6"/>
        <v>0.2</v>
      </c>
      <c r="L80" s="33">
        <f t="shared" si="5"/>
        <v>0.375</v>
      </c>
      <c r="M80" s="32">
        <v>0.75</v>
      </c>
    </row>
    <row r="81" spans="1:13" x14ac:dyDescent="0.25">
      <c r="A81" s="26">
        <f t="shared" si="7"/>
        <v>72</v>
      </c>
      <c r="B81" s="29"/>
      <c r="C81" s="27" t="s">
        <v>1418</v>
      </c>
      <c r="D81" s="28">
        <f t="shared" si="8"/>
        <v>72</v>
      </c>
      <c r="E81" s="29"/>
      <c r="F81" s="30">
        <v>0.1</v>
      </c>
      <c r="G81" s="80" t="s">
        <v>1454</v>
      </c>
      <c r="H81" s="34">
        <v>1968</v>
      </c>
      <c r="I81" s="31">
        <v>1</v>
      </c>
      <c r="J81" s="29"/>
      <c r="K81" s="32">
        <f t="shared" si="6"/>
        <v>0.1</v>
      </c>
      <c r="L81" s="33">
        <f t="shared" si="5"/>
        <v>0.125</v>
      </c>
      <c r="M81" s="32">
        <v>0.25</v>
      </c>
    </row>
    <row r="82" spans="1:13" x14ac:dyDescent="0.25">
      <c r="A82" s="26">
        <f t="shared" si="7"/>
        <v>73</v>
      </c>
      <c r="B82" s="29"/>
      <c r="C82" s="27" t="s">
        <v>1418</v>
      </c>
      <c r="D82" s="28">
        <f t="shared" si="8"/>
        <v>73</v>
      </c>
      <c r="E82" s="29"/>
      <c r="F82" s="30">
        <v>0.1</v>
      </c>
      <c r="G82" s="80" t="s">
        <v>1454</v>
      </c>
      <c r="H82" s="34">
        <v>1968</v>
      </c>
      <c r="I82" s="31">
        <v>1</v>
      </c>
      <c r="J82" s="27"/>
      <c r="K82" s="32">
        <f t="shared" si="6"/>
        <v>0.1</v>
      </c>
      <c r="L82" s="33">
        <f t="shared" si="5"/>
        <v>0.15</v>
      </c>
      <c r="M82" s="32">
        <v>0.3</v>
      </c>
    </row>
    <row r="83" spans="1:13" x14ac:dyDescent="0.25">
      <c r="A83" s="26">
        <f t="shared" si="7"/>
        <v>74</v>
      </c>
      <c r="B83" s="29"/>
      <c r="C83" s="27" t="s">
        <v>1418</v>
      </c>
      <c r="D83" s="28">
        <f t="shared" si="8"/>
        <v>74</v>
      </c>
      <c r="E83" s="29"/>
      <c r="F83" s="30">
        <v>0.1</v>
      </c>
      <c r="G83" s="27" t="s">
        <v>1455</v>
      </c>
      <c r="H83" s="34">
        <v>1968</v>
      </c>
      <c r="I83" s="31">
        <v>1</v>
      </c>
      <c r="J83" s="29"/>
      <c r="K83" s="32">
        <f t="shared" si="6"/>
        <v>0.1</v>
      </c>
      <c r="L83" s="33">
        <v>0.15</v>
      </c>
      <c r="M83" s="32">
        <v>0.25</v>
      </c>
    </row>
    <row r="84" spans="1:13" ht="16.5" thickBot="1" x14ac:dyDescent="0.3">
      <c r="A84" s="26">
        <f t="shared" si="7"/>
        <v>75</v>
      </c>
      <c r="B84" s="29"/>
      <c r="C84" s="27" t="s">
        <v>1418</v>
      </c>
      <c r="D84" s="28">
        <f t="shared" si="8"/>
        <v>75</v>
      </c>
      <c r="E84" s="29"/>
      <c r="F84" s="30">
        <v>0.2</v>
      </c>
      <c r="G84" s="27" t="s">
        <v>1456</v>
      </c>
      <c r="H84" s="34">
        <v>1968</v>
      </c>
      <c r="I84" s="31">
        <v>1</v>
      </c>
      <c r="J84" s="29"/>
      <c r="K84" s="32">
        <f>IF(F84*I84&gt;0,F84*I84," ")</f>
        <v>0.2</v>
      </c>
      <c r="L84" s="33">
        <v>0.2</v>
      </c>
      <c r="M84" s="32">
        <v>0.35</v>
      </c>
    </row>
    <row r="85" spans="1:13" ht="16.5" thickTop="1" x14ac:dyDescent="0.25">
      <c r="A85" s="37"/>
      <c r="B85" s="38"/>
      <c r="C85" s="38"/>
      <c r="D85" s="39"/>
      <c r="E85" s="38"/>
      <c r="F85" s="40"/>
      <c r="G85" s="38"/>
      <c r="H85" s="38"/>
      <c r="I85" s="41"/>
      <c r="J85" s="42"/>
      <c r="K85" s="43"/>
      <c r="L85" s="44"/>
      <c r="M85" s="45"/>
    </row>
    <row r="86" spans="1:13" ht="16.5" thickBot="1" x14ac:dyDescent="0.3">
      <c r="A86" s="46"/>
      <c r="B86" s="47" t="s">
        <v>36</v>
      </c>
      <c r="C86" s="48"/>
      <c r="D86" s="49"/>
      <c r="E86" s="48"/>
      <c r="F86" s="50"/>
      <c r="G86" s="48"/>
      <c r="H86" s="48"/>
      <c r="I86" s="51"/>
      <c r="J86" s="52" t="s">
        <v>2</v>
      </c>
      <c r="K86" s="53"/>
      <c r="L86" s="53"/>
      <c r="M86" s="54"/>
    </row>
    <row r="87" spans="1:13" ht="16.5" thickTop="1" x14ac:dyDescent="0.25">
      <c r="A87" s="46"/>
      <c r="B87" s="55" t="s">
        <v>37</v>
      </c>
      <c r="C87" s="48"/>
      <c r="D87" s="49"/>
      <c r="E87" s="56"/>
      <c r="F87" s="57"/>
      <c r="G87" s="56"/>
      <c r="H87" s="56"/>
      <c r="I87" s="51"/>
      <c r="J87" s="58"/>
      <c r="K87" s="59"/>
      <c r="L87" s="59"/>
      <c r="M87" s="60"/>
    </row>
    <row r="88" spans="1:13" x14ac:dyDescent="0.25">
      <c r="A88" s="46"/>
      <c r="B88" s="47" t="s">
        <v>38</v>
      </c>
      <c r="C88" s="48"/>
      <c r="D88" s="49"/>
      <c r="E88" s="56"/>
      <c r="F88" s="57"/>
      <c r="G88" s="56"/>
      <c r="H88" s="56"/>
      <c r="I88" s="51"/>
      <c r="J88" s="61" t="s">
        <v>39</v>
      </c>
      <c r="K88" s="62"/>
      <c r="L88" s="63"/>
      <c r="M88" s="64">
        <f>SUM(K10:K84)</f>
        <v>14.850000000000009</v>
      </c>
    </row>
    <row r="89" spans="1:13" x14ac:dyDescent="0.25">
      <c r="A89" s="46"/>
      <c r="B89" s="48"/>
      <c r="C89" s="48"/>
      <c r="D89" s="49"/>
      <c r="E89" s="56"/>
      <c r="F89" s="57"/>
      <c r="G89" s="56"/>
      <c r="H89" s="56"/>
      <c r="I89" s="51"/>
      <c r="J89" s="61" t="s">
        <v>40</v>
      </c>
      <c r="K89" s="62"/>
      <c r="L89" s="63"/>
      <c r="M89" s="64">
        <f>SUM(L10:L84)</f>
        <v>3423.0750000000003</v>
      </c>
    </row>
    <row r="90" spans="1:13" x14ac:dyDescent="0.25">
      <c r="A90" s="46"/>
      <c r="B90" s="48"/>
      <c r="C90" s="48"/>
      <c r="D90" s="49"/>
      <c r="E90" s="48"/>
      <c r="F90" s="50"/>
      <c r="G90" s="48"/>
      <c r="H90" s="48"/>
      <c r="I90" s="51"/>
      <c r="J90" s="61" t="s">
        <v>41</v>
      </c>
      <c r="K90" s="62"/>
      <c r="L90" s="63"/>
      <c r="M90" s="64">
        <f>SUM(M10:M84)</f>
        <v>4158.6000000000013</v>
      </c>
    </row>
    <row r="91" spans="1:13" ht="16.5" thickBot="1" x14ac:dyDescent="0.3">
      <c r="A91" s="65"/>
      <c r="B91" s="66"/>
      <c r="C91" s="66"/>
      <c r="D91" s="67"/>
      <c r="E91" s="66"/>
      <c r="F91" s="68"/>
      <c r="G91" s="66"/>
      <c r="H91" s="66"/>
      <c r="I91" s="69"/>
      <c r="J91" s="70" t="s">
        <v>42</v>
      </c>
      <c r="K91" s="71"/>
      <c r="L91" s="71"/>
      <c r="M91" s="72">
        <f>SUM(I10:I84)</f>
        <v>75</v>
      </c>
    </row>
    <row r="92" spans="1:13" ht="16.5" thickTop="1" x14ac:dyDescent="0.25">
      <c r="A92" s="73"/>
      <c r="B92" s="74" t="s">
        <v>1584</v>
      </c>
      <c r="C92" s="75"/>
      <c r="D92" s="75"/>
      <c r="E92" s="75"/>
      <c r="F92" s="76"/>
      <c r="G92" s="75"/>
      <c r="H92" s="75"/>
      <c r="I92" s="75"/>
      <c r="J92" s="75"/>
      <c r="K92" s="76"/>
      <c r="L92" s="76"/>
      <c r="M92" s="77"/>
    </row>
  </sheetData>
  <printOptions gridLinesSet="0"/>
  <pageMargins left="0.75" right="0.25" top="0.75" bottom="0.55000000000000004" header="0.5" footer="0.5"/>
  <pageSetup orientation="portrait" horizontalDpi="300" verticalDpi="300" r:id="rId1"/>
  <headerFooter alignWithMargins="0">
    <oddHeader>&amp;L&amp;D</oddHeader>
    <oddFooter>&amp;LAIRSGL01.XLS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92"/>
  <sheetViews>
    <sheetView showGridLines="0" zoomScale="80" zoomScaleNormal="8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52.42578125" style="11" customWidth="1"/>
    <col min="11" max="12" width="10" style="11" customWidth="1"/>
    <col min="13" max="13" width="13.85546875" style="11" customWidth="1"/>
    <col min="14" max="14" width="2.28515625" style="11" customWidth="1"/>
    <col min="15" max="16384" width="12.5703125" style="11"/>
  </cols>
  <sheetData>
    <row r="1" spans="1:14" x14ac:dyDescent="0.25">
      <c r="L1" s="12" t="s">
        <v>15</v>
      </c>
    </row>
    <row r="3" spans="1:14" ht="30.75" x14ac:dyDescent="0.45">
      <c r="A3" s="13" t="s">
        <v>0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</row>
    <row r="4" spans="1:14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</row>
    <row r="5" spans="1:14" ht="30.75" x14ac:dyDescent="0.45">
      <c r="A5" s="13" t="s">
        <v>1417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</row>
    <row r="6" spans="1:14" x14ac:dyDescent="0.25">
      <c r="L6" s="12" t="s">
        <v>3</v>
      </c>
    </row>
    <row r="8" spans="1:14" x14ac:dyDescent="0.25">
      <c r="A8" s="15" t="s">
        <v>17</v>
      </c>
      <c r="B8" s="16"/>
      <c r="C8" s="17" t="s">
        <v>18</v>
      </c>
      <c r="D8" s="18"/>
      <c r="E8" s="19"/>
      <c r="F8" s="20" t="s">
        <v>19</v>
      </c>
      <c r="G8" s="20" t="s">
        <v>20</v>
      </c>
      <c r="H8" s="20" t="s">
        <v>21</v>
      </c>
      <c r="I8" s="20" t="s">
        <v>22</v>
      </c>
      <c r="J8" s="20" t="s">
        <v>23</v>
      </c>
      <c r="K8" s="20" t="s">
        <v>5</v>
      </c>
      <c r="L8" s="20" t="s">
        <v>24</v>
      </c>
      <c r="M8" s="20" t="s">
        <v>25</v>
      </c>
    </row>
    <row r="9" spans="1:14" ht="16.5" thickBot="1" x14ac:dyDescent="0.3">
      <c r="A9" s="21"/>
      <c r="B9" s="22"/>
      <c r="C9" s="23" t="s">
        <v>26</v>
      </c>
      <c r="D9" s="23" t="s">
        <v>27</v>
      </c>
      <c r="E9" s="24" t="s">
        <v>28</v>
      </c>
      <c r="F9" s="22"/>
      <c r="G9" s="22"/>
      <c r="H9" s="24" t="s">
        <v>29</v>
      </c>
      <c r="I9" s="25" t="s">
        <v>30</v>
      </c>
      <c r="J9" s="22"/>
      <c r="K9" s="24" t="s">
        <v>10</v>
      </c>
      <c r="L9" s="24" t="s">
        <v>11</v>
      </c>
      <c r="M9" s="24" t="s">
        <v>10</v>
      </c>
    </row>
    <row r="10" spans="1:14" ht="16.5" thickTop="1" x14ac:dyDescent="0.25">
      <c r="A10" s="26">
        <v>1</v>
      </c>
      <c r="B10" s="27" t="s">
        <v>30</v>
      </c>
      <c r="C10" s="27" t="s">
        <v>1418</v>
      </c>
      <c r="D10" s="28">
        <v>76</v>
      </c>
      <c r="E10" s="29"/>
      <c r="F10" s="30">
        <v>0.1</v>
      </c>
      <c r="G10" s="27" t="s">
        <v>1457</v>
      </c>
      <c r="H10" s="34">
        <v>1969</v>
      </c>
      <c r="I10" s="31">
        <v>1</v>
      </c>
      <c r="J10" s="29"/>
      <c r="K10" s="32">
        <f t="shared" ref="K10:K73" si="0">IF(F10*I10&gt;0,F10*I10," ")</f>
        <v>0.1</v>
      </c>
      <c r="L10" s="33">
        <f t="shared" ref="L10:L73" si="1">K10</f>
        <v>0.1</v>
      </c>
      <c r="M10" s="33">
        <v>0.25</v>
      </c>
    </row>
    <row r="11" spans="1:14" x14ac:dyDescent="0.25">
      <c r="A11" s="26">
        <f t="shared" ref="A11:A74" si="2">A10+1</f>
        <v>2</v>
      </c>
      <c r="B11" s="29"/>
      <c r="C11" s="27" t="s">
        <v>1418</v>
      </c>
      <c r="D11" s="28">
        <f>D10+1</f>
        <v>77</v>
      </c>
      <c r="E11" s="29"/>
      <c r="F11" s="30">
        <v>0.09</v>
      </c>
      <c r="G11" s="27" t="s">
        <v>1458</v>
      </c>
      <c r="H11" s="34">
        <v>1971</v>
      </c>
      <c r="I11" s="31">
        <v>1</v>
      </c>
      <c r="J11" s="29"/>
      <c r="K11" s="32">
        <f t="shared" si="0"/>
        <v>0.09</v>
      </c>
      <c r="L11" s="33">
        <f t="shared" si="1"/>
        <v>0.09</v>
      </c>
      <c r="M11" s="33">
        <v>0.25</v>
      </c>
    </row>
    <row r="12" spans="1:14" x14ac:dyDescent="0.25">
      <c r="A12" s="26">
        <f t="shared" si="2"/>
        <v>3</v>
      </c>
      <c r="B12" s="29"/>
      <c r="C12" s="27" t="s">
        <v>1418</v>
      </c>
      <c r="D12" s="28">
        <f t="shared" ref="D12:D24" si="3">D11+1</f>
        <v>78</v>
      </c>
      <c r="E12" s="29"/>
      <c r="F12" s="30">
        <v>0.11</v>
      </c>
      <c r="G12" s="27" t="s">
        <v>1459</v>
      </c>
      <c r="H12" s="34">
        <v>1971</v>
      </c>
      <c r="I12" s="31">
        <v>1</v>
      </c>
      <c r="J12" s="29"/>
      <c r="K12" s="32">
        <f t="shared" si="0"/>
        <v>0.11</v>
      </c>
      <c r="L12" s="33">
        <f t="shared" si="1"/>
        <v>0.11</v>
      </c>
      <c r="M12" s="33">
        <v>0.25</v>
      </c>
    </row>
    <row r="13" spans="1:14" x14ac:dyDescent="0.25">
      <c r="A13" s="26">
        <f t="shared" si="2"/>
        <v>4</v>
      </c>
      <c r="B13" s="29"/>
      <c r="C13" s="27" t="s">
        <v>1418</v>
      </c>
      <c r="D13" s="28">
        <f t="shared" si="3"/>
        <v>79</v>
      </c>
      <c r="E13" s="29"/>
      <c r="F13" s="30">
        <v>0.13</v>
      </c>
      <c r="G13" s="27" t="s">
        <v>1460</v>
      </c>
      <c r="H13" s="34">
        <v>1973</v>
      </c>
      <c r="I13" s="31">
        <v>1</v>
      </c>
      <c r="J13" s="29"/>
      <c r="K13" s="32">
        <f t="shared" si="0"/>
        <v>0.13</v>
      </c>
      <c r="L13" s="33">
        <f t="shared" si="1"/>
        <v>0.13</v>
      </c>
      <c r="M13" s="33">
        <v>0.25</v>
      </c>
    </row>
    <row r="14" spans="1:14" x14ac:dyDescent="0.25">
      <c r="A14" s="26">
        <f t="shared" si="2"/>
        <v>5</v>
      </c>
      <c r="B14" s="29"/>
      <c r="C14" s="27" t="s">
        <v>1418</v>
      </c>
      <c r="D14" s="28">
        <f t="shared" si="3"/>
        <v>80</v>
      </c>
      <c r="E14" s="29"/>
      <c r="F14" s="30">
        <v>0.17</v>
      </c>
      <c r="G14" s="27" t="s">
        <v>130</v>
      </c>
      <c r="H14" s="34">
        <v>1971</v>
      </c>
      <c r="I14" s="31">
        <v>1</v>
      </c>
      <c r="J14" s="29"/>
      <c r="K14" s="32">
        <f t="shared" si="0"/>
        <v>0.17</v>
      </c>
      <c r="L14" s="33">
        <f t="shared" si="1"/>
        <v>0.17</v>
      </c>
      <c r="M14" s="33">
        <v>0.35</v>
      </c>
    </row>
    <row r="15" spans="1:14" x14ac:dyDescent="0.25">
      <c r="A15" s="26">
        <f t="shared" si="2"/>
        <v>6</v>
      </c>
      <c r="B15" s="29"/>
      <c r="C15" s="27" t="s">
        <v>1418</v>
      </c>
      <c r="D15" s="28">
        <f t="shared" si="3"/>
        <v>81</v>
      </c>
      <c r="E15" s="29"/>
      <c r="F15" s="30">
        <v>0.21</v>
      </c>
      <c r="G15" s="80" t="s">
        <v>1456</v>
      </c>
      <c r="H15" s="34">
        <v>1971</v>
      </c>
      <c r="I15" s="31">
        <v>1</v>
      </c>
      <c r="J15" s="29"/>
      <c r="K15" s="32">
        <f t="shared" si="0"/>
        <v>0.21</v>
      </c>
      <c r="L15" s="33">
        <f t="shared" si="1"/>
        <v>0.21</v>
      </c>
      <c r="M15" s="33">
        <v>0.4</v>
      </c>
    </row>
    <row r="16" spans="1:14" x14ac:dyDescent="0.25">
      <c r="A16" s="26">
        <f t="shared" si="2"/>
        <v>7</v>
      </c>
      <c r="B16" s="29"/>
      <c r="C16" s="27" t="s">
        <v>1418</v>
      </c>
      <c r="D16" s="28">
        <f t="shared" si="3"/>
        <v>82</v>
      </c>
      <c r="E16" s="29"/>
      <c r="F16" s="30">
        <v>0.11</v>
      </c>
      <c r="G16" s="27" t="s">
        <v>1459</v>
      </c>
      <c r="H16" s="34">
        <v>1971</v>
      </c>
      <c r="I16" s="31">
        <v>1</v>
      </c>
      <c r="J16" s="29"/>
      <c r="K16" s="32">
        <f t="shared" si="0"/>
        <v>0.11</v>
      </c>
      <c r="L16" s="33">
        <f t="shared" si="1"/>
        <v>0.11</v>
      </c>
      <c r="M16" s="33">
        <v>0.25</v>
      </c>
    </row>
    <row r="17" spans="1:13" x14ac:dyDescent="0.25">
      <c r="A17" s="26">
        <f t="shared" si="2"/>
        <v>8</v>
      </c>
      <c r="B17" s="29"/>
      <c r="C17" s="27" t="s">
        <v>1418</v>
      </c>
      <c r="D17" s="28">
        <f t="shared" si="3"/>
        <v>83</v>
      </c>
      <c r="E17" s="29"/>
      <c r="F17" s="30">
        <v>0.13</v>
      </c>
      <c r="G17" s="27" t="s">
        <v>1460</v>
      </c>
      <c r="H17" s="34">
        <v>1973</v>
      </c>
      <c r="I17" s="31">
        <v>1</v>
      </c>
      <c r="J17" s="29"/>
      <c r="K17" s="32">
        <f t="shared" si="0"/>
        <v>0.13</v>
      </c>
      <c r="L17" s="33">
        <f t="shared" si="1"/>
        <v>0.13</v>
      </c>
      <c r="M17" s="33">
        <v>0.3</v>
      </c>
    </row>
    <row r="18" spans="1:13" x14ac:dyDescent="0.25">
      <c r="A18" s="26">
        <f t="shared" si="2"/>
        <v>9</v>
      </c>
      <c r="B18" s="29"/>
      <c r="C18" s="27" t="s">
        <v>1418</v>
      </c>
      <c r="D18" s="28">
        <f t="shared" si="3"/>
        <v>84</v>
      </c>
      <c r="E18" s="29"/>
      <c r="F18" s="30">
        <v>0.11</v>
      </c>
      <c r="G18" s="27" t="s">
        <v>1461</v>
      </c>
      <c r="H18" s="34">
        <v>1972</v>
      </c>
      <c r="I18" s="31">
        <v>1</v>
      </c>
      <c r="J18" s="29"/>
      <c r="K18" s="32">
        <f t="shared" si="0"/>
        <v>0.11</v>
      </c>
      <c r="L18" s="33">
        <f t="shared" si="1"/>
        <v>0.11</v>
      </c>
      <c r="M18" s="33">
        <v>0.25</v>
      </c>
    </row>
    <row r="19" spans="1:13" x14ac:dyDescent="0.25">
      <c r="A19" s="26">
        <f t="shared" si="2"/>
        <v>10</v>
      </c>
      <c r="B19" s="29"/>
      <c r="C19" s="27" t="s">
        <v>1418</v>
      </c>
      <c r="D19" s="28">
        <f t="shared" si="3"/>
        <v>85</v>
      </c>
      <c r="E19" s="29"/>
      <c r="F19" s="30">
        <v>0.11</v>
      </c>
      <c r="G19" s="27" t="s">
        <v>1462</v>
      </c>
      <c r="H19" s="34">
        <v>1972</v>
      </c>
      <c r="I19" s="31">
        <v>1</v>
      </c>
      <c r="J19" s="29"/>
      <c r="K19" s="32">
        <f t="shared" si="0"/>
        <v>0.11</v>
      </c>
      <c r="L19" s="33">
        <f t="shared" si="1"/>
        <v>0.11</v>
      </c>
      <c r="M19" s="33">
        <v>0.25</v>
      </c>
    </row>
    <row r="20" spans="1:13" x14ac:dyDescent="0.25">
      <c r="A20" s="26">
        <f t="shared" si="2"/>
        <v>11</v>
      </c>
      <c r="B20" s="29"/>
      <c r="C20" s="27" t="s">
        <v>1418</v>
      </c>
      <c r="D20" s="28">
        <f t="shared" si="3"/>
        <v>86</v>
      </c>
      <c r="E20" s="29"/>
      <c r="F20" s="30">
        <v>0.11</v>
      </c>
      <c r="G20" s="27" t="s">
        <v>725</v>
      </c>
      <c r="H20" s="34">
        <v>1973</v>
      </c>
      <c r="I20" s="31">
        <v>1</v>
      </c>
      <c r="J20" s="29"/>
      <c r="K20" s="32">
        <f t="shared" si="0"/>
        <v>0.11</v>
      </c>
      <c r="L20" s="33">
        <f t="shared" si="1"/>
        <v>0.11</v>
      </c>
      <c r="M20" s="33">
        <v>0.3</v>
      </c>
    </row>
    <row r="21" spans="1:13" x14ac:dyDescent="0.25">
      <c r="A21" s="26">
        <f t="shared" si="2"/>
        <v>12</v>
      </c>
      <c r="B21" s="29"/>
      <c r="C21" s="27" t="s">
        <v>1418</v>
      </c>
      <c r="D21" s="28">
        <f t="shared" si="3"/>
        <v>87</v>
      </c>
      <c r="E21" s="29"/>
      <c r="F21" s="30">
        <v>0.18</v>
      </c>
      <c r="G21" s="27" t="s">
        <v>130</v>
      </c>
      <c r="H21" s="34">
        <v>1974</v>
      </c>
      <c r="I21" s="31">
        <v>1</v>
      </c>
      <c r="J21" s="29"/>
      <c r="K21" s="32">
        <f t="shared" si="0"/>
        <v>0.18</v>
      </c>
      <c r="L21" s="33">
        <f t="shared" si="1"/>
        <v>0.18</v>
      </c>
      <c r="M21" s="33">
        <v>0.35</v>
      </c>
    </row>
    <row r="22" spans="1:13" x14ac:dyDescent="0.25">
      <c r="A22" s="26">
        <f t="shared" si="2"/>
        <v>13</v>
      </c>
      <c r="B22" s="29"/>
      <c r="C22" s="27" t="s">
        <v>1418</v>
      </c>
      <c r="D22" s="28">
        <f t="shared" si="3"/>
        <v>88</v>
      </c>
      <c r="E22" s="29"/>
      <c r="F22" s="30">
        <v>0.26</v>
      </c>
      <c r="G22" s="27" t="s">
        <v>1463</v>
      </c>
      <c r="H22" s="34">
        <v>1974</v>
      </c>
      <c r="I22" s="31">
        <v>1</v>
      </c>
      <c r="J22" s="29"/>
      <c r="K22" s="32">
        <f t="shared" si="0"/>
        <v>0.26</v>
      </c>
      <c r="L22" s="33">
        <f t="shared" si="1"/>
        <v>0.26</v>
      </c>
      <c r="M22" s="33">
        <v>0.6</v>
      </c>
    </row>
    <row r="23" spans="1:13" x14ac:dyDescent="0.25">
      <c r="A23" s="26">
        <f t="shared" si="2"/>
        <v>14</v>
      </c>
      <c r="B23" s="29"/>
      <c r="C23" s="27" t="s">
        <v>1418</v>
      </c>
      <c r="D23" s="28">
        <f t="shared" si="3"/>
        <v>89</v>
      </c>
      <c r="E23" s="29"/>
      <c r="F23" s="30">
        <v>0.25</v>
      </c>
      <c r="G23" s="27" t="s">
        <v>1464</v>
      </c>
      <c r="H23" s="34">
        <v>1976</v>
      </c>
      <c r="I23" s="31">
        <v>1</v>
      </c>
      <c r="J23" s="29"/>
      <c r="K23" s="32">
        <f t="shared" si="0"/>
        <v>0.25</v>
      </c>
      <c r="L23" s="33">
        <f t="shared" si="1"/>
        <v>0.25</v>
      </c>
      <c r="M23" s="33">
        <v>0.5</v>
      </c>
    </row>
    <row r="24" spans="1:13" x14ac:dyDescent="0.25">
      <c r="A24" s="26">
        <f t="shared" si="2"/>
        <v>15</v>
      </c>
      <c r="B24" s="29"/>
      <c r="C24" s="27" t="s">
        <v>1418</v>
      </c>
      <c r="D24" s="28">
        <f t="shared" si="3"/>
        <v>90</v>
      </c>
      <c r="E24" s="29"/>
      <c r="F24" s="30">
        <v>0.31</v>
      </c>
      <c r="G24" s="27" t="s">
        <v>1465</v>
      </c>
      <c r="H24" s="34">
        <v>1976</v>
      </c>
      <c r="I24" s="31">
        <v>1</v>
      </c>
      <c r="J24" s="29"/>
      <c r="K24" s="32">
        <f t="shared" si="0"/>
        <v>0.31</v>
      </c>
      <c r="L24" s="33">
        <f t="shared" si="1"/>
        <v>0.31</v>
      </c>
      <c r="M24" s="33">
        <v>0.6</v>
      </c>
    </row>
    <row r="25" spans="1:13" x14ac:dyDescent="0.25">
      <c r="A25" s="26">
        <f t="shared" si="2"/>
        <v>16</v>
      </c>
      <c r="B25" s="29"/>
      <c r="C25" s="27" t="s">
        <v>1418</v>
      </c>
      <c r="D25" s="83" t="s">
        <v>1466</v>
      </c>
      <c r="E25" s="29" t="s">
        <v>69</v>
      </c>
      <c r="F25" s="30">
        <v>0.31</v>
      </c>
      <c r="G25" s="27" t="s">
        <v>1438</v>
      </c>
      <c r="H25" s="34">
        <v>1978</v>
      </c>
      <c r="I25" s="31">
        <v>2</v>
      </c>
      <c r="J25" s="29"/>
      <c r="K25" s="32">
        <f t="shared" si="0"/>
        <v>0.62</v>
      </c>
      <c r="L25" s="33">
        <f t="shared" si="1"/>
        <v>0.62</v>
      </c>
      <c r="M25" s="33">
        <v>1.3</v>
      </c>
    </row>
    <row r="26" spans="1:13" x14ac:dyDescent="0.25">
      <c r="A26" s="26">
        <f t="shared" si="2"/>
        <v>17</v>
      </c>
      <c r="B26" s="29"/>
      <c r="C26" s="27" t="s">
        <v>1418</v>
      </c>
      <c r="D26" s="83" t="s">
        <v>1467</v>
      </c>
      <c r="E26" s="29" t="s">
        <v>69</v>
      </c>
      <c r="F26" s="30">
        <v>0.21</v>
      </c>
      <c r="G26" s="27" t="s">
        <v>1468</v>
      </c>
      <c r="H26" s="34">
        <v>1979</v>
      </c>
      <c r="I26" s="31">
        <v>2</v>
      </c>
      <c r="J26" s="29"/>
      <c r="K26" s="32">
        <f t="shared" si="0"/>
        <v>0.42</v>
      </c>
      <c r="L26" s="33">
        <f t="shared" si="1"/>
        <v>0.42</v>
      </c>
      <c r="M26" s="33">
        <v>1.4</v>
      </c>
    </row>
    <row r="27" spans="1:13" x14ac:dyDescent="0.25">
      <c r="A27" s="26">
        <f t="shared" si="2"/>
        <v>18</v>
      </c>
      <c r="B27" s="29"/>
      <c r="C27" s="27" t="s">
        <v>1418</v>
      </c>
      <c r="D27" s="83" t="s">
        <v>1469</v>
      </c>
      <c r="E27" s="29" t="s">
        <v>69</v>
      </c>
      <c r="F27" s="30">
        <v>0.25</v>
      </c>
      <c r="G27" s="27" t="s">
        <v>1470</v>
      </c>
      <c r="H27" s="34">
        <v>1979</v>
      </c>
      <c r="I27" s="31">
        <v>2</v>
      </c>
      <c r="J27" s="29"/>
      <c r="K27" s="32">
        <f t="shared" si="0"/>
        <v>0.5</v>
      </c>
      <c r="L27" s="33">
        <f t="shared" si="1"/>
        <v>0.5</v>
      </c>
      <c r="M27" s="33">
        <v>1.9</v>
      </c>
    </row>
    <row r="28" spans="1:13" x14ac:dyDescent="0.25">
      <c r="A28" s="26">
        <f t="shared" si="2"/>
        <v>19</v>
      </c>
      <c r="B28" s="29"/>
      <c r="C28" s="27" t="s">
        <v>1418</v>
      </c>
      <c r="D28" s="28">
        <v>97</v>
      </c>
      <c r="E28" s="29"/>
      <c r="F28" s="30">
        <v>0.31</v>
      </c>
      <c r="G28" s="27" t="s">
        <v>174</v>
      </c>
      <c r="H28" s="34">
        <v>1979</v>
      </c>
      <c r="I28" s="31">
        <v>1</v>
      </c>
      <c r="J28" s="29"/>
      <c r="K28" s="32">
        <f t="shared" si="0"/>
        <v>0.31</v>
      </c>
      <c r="L28" s="33">
        <f t="shared" si="1"/>
        <v>0.31</v>
      </c>
      <c r="M28" s="33">
        <v>0.7</v>
      </c>
    </row>
    <row r="29" spans="1:13" x14ac:dyDescent="0.25">
      <c r="A29" s="26">
        <f t="shared" si="2"/>
        <v>20</v>
      </c>
      <c r="B29" s="29"/>
      <c r="C29" s="27" t="s">
        <v>1418</v>
      </c>
      <c r="D29" s="28">
        <f t="shared" ref="D29:D84" si="4">D28+1</f>
        <v>98</v>
      </c>
      <c r="E29" s="29"/>
      <c r="F29" s="30">
        <v>0.4</v>
      </c>
      <c r="G29" s="27" t="s">
        <v>1471</v>
      </c>
      <c r="H29" s="34">
        <v>1980</v>
      </c>
      <c r="I29" s="31">
        <v>1</v>
      </c>
      <c r="J29" s="29" t="s">
        <v>779</v>
      </c>
      <c r="K29" s="32">
        <f t="shared" si="0"/>
        <v>0.4</v>
      </c>
      <c r="L29" s="33">
        <f t="shared" si="1"/>
        <v>0.4</v>
      </c>
      <c r="M29" s="33">
        <v>0.8</v>
      </c>
    </row>
    <row r="30" spans="1:13" x14ac:dyDescent="0.25">
      <c r="A30" s="26">
        <f t="shared" si="2"/>
        <v>21</v>
      </c>
      <c r="B30" s="29"/>
      <c r="C30" s="27" t="s">
        <v>1418</v>
      </c>
      <c r="D30" s="36" t="s">
        <v>1605</v>
      </c>
      <c r="E30" s="29"/>
      <c r="F30" s="30">
        <v>0.4</v>
      </c>
      <c r="G30" s="27" t="s">
        <v>1471</v>
      </c>
      <c r="H30" s="34">
        <v>1980</v>
      </c>
      <c r="I30" s="31">
        <v>1</v>
      </c>
      <c r="J30" s="29" t="s">
        <v>1472</v>
      </c>
      <c r="K30" s="32">
        <f t="shared" si="0"/>
        <v>0.4</v>
      </c>
      <c r="L30" s="33">
        <f t="shared" si="1"/>
        <v>0.4</v>
      </c>
      <c r="M30" s="33">
        <v>8</v>
      </c>
    </row>
    <row r="31" spans="1:13" x14ac:dyDescent="0.25">
      <c r="A31" s="26">
        <f t="shared" si="2"/>
        <v>22</v>
      </c>
      <c r="B31" s="29"/>
      <c r="C31" s="27" t="s">
        <v>1418</v>
      </c>
      <c r="D31" s="28">
        <v>99</v>
      </c>
      <c r="E31" s="29"/>
      <c r="F31" s="30">
        <v>0.28000000000000003</v>
      </c>
      <c r="G31" s="27" t="s">
        <v>1473</v>
      </c>
      <c r="H31" s="34">
        <v>1980</v>
      </c>
      <c r="I31" s="31">
        <v>1</v>
      </c>
      <c r="J31" s="29"/>
      <c r="K31" s="32">
        <f t="shared" si="0"/>
        <v>0.28000000000000003</v>
      </c>
      <c r="L31" s="33">
        <f t="shared" si="1"/>
        <v>0.28000000000000003</v>
      </c>
      <c r="M31" s="33">
        <v>0.6</v>
      </c>
    </row>
    <row r="32" spans="1:13" x14ac:dyDescent="0.25">
      <c r="A32" s="26">
        <f t="shared" si="2"/>
        <v>23</v>
      </c>
      <c r="B32" s="29"/>
      <c r="C32" s="27" t="s">
        <v>1418</v>
      </c>
      <c r="D32" s="28">
        <f t="shared" si="4"/>
        <v>100</v>
      </c>
      <c r="E32" s="29"/>
      <c r="F32" s="30">
        <v>0.31</v>
      </c>
      <c r="G32" s="27" t="s">
        <v>1474</v>
      </c>
      <c r="H32" s="34">
        <v>1980</v>
      </c>
      <c r="I32" s="31">
        <v>1</v>
      </c>
      <c r="J32" s="29"/>
      <c r="K32" s="32">
        <f t="shared" si="0"/>
        <v>0.31</v>
      </c>
      <c r="L32" s="33">
        <f t="shared" si="1"/>
        <v>0.31</v>
      </c>
      <c r="M32" s="33">
        <v>0.65</v>
      </c>
    </row>
    <row r="33" spans="1:13" x14ac:dyDescent="0.25">
      <c r="A33" s="26">
        <f t="shared" si="2"/>
        <v>24</v>
      </c>
      <c r="B33" s="29"/>
      <c r="C33" s="27" t="s">
        <v>1418</v>
      </c>
      <c r="D33" s="83" t="s">
        <v>1475</v>
      </c>
      <c r="E33" s="29" t="s">
        <v>69</v>
      </c>
      <c r="F33" s="30">
        <v>0.28000000000000003</v>
      </c>
      <c r="G33" s="27" t="s">
        <v>1180</v>
      </c>
      <c r="H33" s="34">
        <v>1983</v>
      </c>
      <c r="I33" s="31">
        <v>4</v>
      </c>
      <c r="J33" s="29"/>
      <c r="K33" s="32">
        <f t="shared" si="0"/>
        <v>1.1200000000000001</v>
      </c>
      <c r="L33" s="33">
        <f t="shared" si="1"/>
        <v>1.1200000000000001</v>
      </c>
      <c r="M33" s="33">
        <v>4.25</v>
      </c>
    </row>
    <row r="34" spans="1:13" x14ac:dyDescent="0.25">
      <c r="A34" s="26">
        <f t="shared" si="2"/>
        <v>25</v>
      </c>
      <c r="B34" s="29"/>
      <c r="C34" s="27" t="s">
        <v>1418</v>
      </c>
      <c r="D34" s="83" t="s">
        <v>1476</v>
      </c>
      <c r="E34" s="29" t="s">
        <v>69</v>
      </c>
      <c r="F34" s="30">
        <v>0.4</v>
      </c>
      <c r="G34" s="27" t="s">
        <v>1180</v>
      </c>
      <c r="H34" s="34">
        <v>1983</v>
      </c>
      <c r="I34" s="31">
        <v>4</v>
      </c>
      <c r="J34" s="79" t="s">
        <v>766</v>
      </c>
      <c r="K34" s="32">
        <f t="shared" si="0"/>
        <v>1.6</v>
      </c>
      <c r="L34" s="33">
        <f t="shared" si="1"/>
        <v>1.6</v>
      </c>
      <c r="M34" s="33">
        <v>4.25</v>
      </c>
    </row>
    <row r="35" spans="1:13" x14ac:dyDescent="0.25">
      <c r="A35" s="26">
        <f t="shared" si="2"/>
        <v>26</v>
      </c>
      <c r="B35" s="29"/>
      <c r="C35" s="27" t="s">
        <v>1418</v>
      </c>
      <c r="D35" s="83" t="s">
        <v>1476</v>
      </c>
      <c r="E35" s="29" t="s">
        <v>679</v>
      </c>
      <c r="F35" s="30">
        <v>0.4</v>
      </c>
      <c r="G35" s="27" t="s">
        <v>1180</v>
      </c>
      <c r="H35" s="34">
        <v>1983</v>
      </c>
      <c r="I35" s="31">
        <v>4</v>
      </c>
      <c r="J35" s="29" t="s">
        <v>779</v>
      </c>
      <c r="K35" s="32">
        <f t="shared" si="0"/>
        <v>1.6</v>
      </c>
      <c r="L35" s="33">
        <f t="shared" si="1"/>
        <v>1.6</v>
      </c>
      <c r="M35" s="33">
        <v>5</v>
      </c>
    </row>
    <row r="36" spans="1:13" x14ac:dyDescent="0.25">
      <c r="A36" s="26">
        <f t="shared" si="2"/>
        <v>27</v>
      </c>
      <c r="B36" s="29"/>
      <c r="C36" s="27" t="s">
        <v>1418</v>
      </c>
      <c r="D36" s="83" t="s">
        <v>1477</v>
      </c>
      <c r="E36" s="29" t="s">
        <v>69</v>
      </c>
      <c r="F36" s="30">
        <v>0.35</v>
      </c>
      <c r="G36" s="27" t="s">
        <v>1180</v>
      </c>
      <c r="H36" s="34">
        <v>1983</v>
      </c>
      <c r="I36" s="31">
        <v>4</v>
      </c>
      <c r="J36" s="29"/>
      <c r="K36" s="32">
        <f t="shared" si="0"/>
        <v>1.4</v>
      </c>
      <c r="L36" s="33">
        <f t="shared" si="1"/>
        <v>1.4</v>
      </c>
      <c r="M36" s="33">
        <v>4</v>
      </c>
    </row>
    <row r="37" spans="1:13" x14ac:dyDescent="0.25">
      <c r="A37" s="26">
        <f t="shared" si="2"/>
        <v>28</v>
      </c>
      <c r="B37" s="29"/>
      <c r="C37" s="27" t="s">
        <v>1418</v>
      </c>
      <c r="D37" s="28">
        <v>113</v>
      </c>
      <c r="E37" s="29"/>
      <c r="F37" s="30">
        <v>0.33</v>
      </c>
      <c r="G37" s="27" t="s">
        <v>1478</v>
      </c>
      <c r="H37" s="34">
        <v>1985</v>
      </c>
      <c r="I37" s="31">
        <v>1</v>
      </c>
      <c r="J37" s="29"/>
      <c r="K37" s="32">
        <f t="shared" si="0"/>
        <v>0.33</v>
      </c>
      <c r="L37" s="33">
        <f t="shared" si="1"/>
        <v>0.33</v>
      </c>
      <c r="M37" s="33">
        <v>0.65</v>
      </c>
    </row>
    <row r="38" spans="1:13" x14ac:dyDescent="0.25">
      <c r="A38" s="26">
        <f t="shared" si="2"/>
        <v>29</v>
      </c>
      <c r="B38" s="29"/>
      <c r="C38" s="27" t="s">
        <v>1418</v>
      </c>
      <c r="D38" s="28">
        <f t="shared" si="4"/>
        <v>114</v>
      </c>
      <c r="E38" s="29"/>
      <c r="F38" s="30">
        <v>0.39</v>
      </c>
      <c r="G38" s="27" t="s">
        <v>1479</v>
      </c>
      <c r="H38" s="34">
        <v>1985</v>
      </c>
      <c r="I38" s="31">
        <v>1</v>
      </c>
      <c r="J38" s="29"/>
      <c r="K38" s="32">
        <f t="shared" si="0"/>
        <v>0.39</v>
      </c>
      <c r="L38" s="33">
        <f t="shared" si="1"/>
        <v>0.39</v>
      </c>
      <c r="M38" s="33">
        <v>0.8</v>
      </c>
    </row>
    <row r="39" spans="1:13" x14ac:dyDescent="0.25">
      <c r="A39" s="26">
        <f t="shared" si="2"/>
        <v>30</v>
      </c>
      <c r="B39" s="29"/>
      <c r="C39" s="27" t="s">
        <v>1418</v>
      </c>
      <c r="D39" s="28">
        <f t="shared" si="4"/>
        <v>115</v>
      </c>
      <c r="E39" s="29"/>
      <c r="F39" s="30">
        <v>0.44</v>
      </c>
      <c r="G39" s="89" t="s">
        <v>1480</v>
      </c>
      <c r="H39" s="34">
        <v>1985</v>
      </c>
      <c r="I39" s="31">
        <v>1</v>
      </c>
      <c r="J39" s="29"/>
      <c r="K39" s="32">
        <f t="shared" si="0"/>
        <v>0.44</v>
      </c>
      <c r="L39" s="33">
        <f t="shared" si="1"/>
        <v>0.44</v>
      </c>
      <c r="M39" s="33">
        <v>0.85</v>
      </c>
    </row>
    <row r="40" spans="1:13" x14ac:dyDescent="0.25">
      <c r="A40" s="26">
        <f t="shared" si="2"/>
        <v>31</v>
      </c>
      <c r="B40" s="29"/>
      <c r="C40" s="27" t="s">
        <v>1418</v>
      </c>
      <c r="D40" s="28">
        <f t="shared" si="4"/>
        <v>116</v>
      </c>
      <c r="E40" s="29"/>
      <c r="F40" s="30">
        <v>0.44</v>
      </c>
      <c r="G40" s="27" t="s">
        <v>1481</v>
      </c>
      <c r="H40" s="34">
        <v>1985</v>
      </c>
      <c r="I40" s="31">
        <v>1</v>
      </c>
      <c r="J40" s="29"/>
      <c r="K40" s="32">
        <f t="shared" si="0"/>
        <v>0.44</v>
      </c>
      <c r="L40" s="33">
        <f t="shared" si="1"/>
        <v>0.44</v>
      </c>
      <c r="M40" s="33">
        <v>1</v>
      </c>
    </row>
    <row r="41" spans="1:13" x14ac:dyDescent="0.25">
      <c r="A41" s="26">
        <f t="shared" si="2"/>
        <v>32</v>
      </c>
      <c r="B41" s="29"/>
      <c r="C41" s="27" t="s">
        <v>1418</v>
      </c>
      <c r="D41" s="28">
        <f t="shared" si="4"/>
        <v>117</v>
      </c>
      <c r="E41" s="29"/>
      <c r="F41" s="30">
        <v>0.44</v>
      </c>
      <c r="G41" s="27" t="s">
        <v>1482</v>
      </c>
      <c r="H41" s="34">
        <v>1988</v>
      </c>
      <c r="I41" s="31">
        <v>1</v>
      </c>
      <c r="J41" s="29"/>
      <c r="K41" s="32">
        <f t="shared" si="0"/>
        <v>0.44</v>
      </c>
      <c r="L41" s="33">
        <f t="shared" si="1"/>
        <v>0.44</v>
      </c>
      <c r="M41" s="33">
        <v>1</v>
      </c>
    </row>
    <row r="42" spans="1:13" x14ac:dyDescent="0.25">
      <c r="A42" s="26">
        <f t="shared" si="2"/>
        <v>33</v>
      </c>
      <c r="B42" s="29"/>
      <c r="C42" s="27" t="s">
        <v>1418</v>
      </c>
      <c r="D42" s="28">
        <f t="shared" si="4"/>
        <v>118</v>
      </c>
      <c r="E42" s="29"/>
      <c r="F42" s="30">
        <v>0.45</v>
      </c>
      <c r="G42" s="27" t="s">
        <v>1483</v>
      </c>
      <c r="H42" s="34">
        <v>1988</v>
      </c>
      <c r="I42" s="31">
        <v>1</v>
      </c>
      <c r="J42" s="29"/>
      <c r="K42" s="32">
        <f t="shared" si="0"/>
        <v>0.45</v>
      </c>
      <c r="L42" s="33">
        <f t="shared" si="1"/>
        <v>0.45</v>
      </c>
      <c r="M42" s="33">
        <v>0.9</v>
      </c>
    </row>
    <row r="43" spans="1:13" x14ac:dyDescent="0.25">
      <c r="A43" s="26">
        <f t="shared" si="2"/>
        <v>34</v>
      </c>
      <c r="B43" s="29"/>
      <c r="C43" s="27" t="s">
        <v>1418</v>
      </c>
      <c r="D43" s="28">
        <f t="shared" si="4"/>
        <v>119</v>
      </c>
      <c r="E43" s="29"/>
      <c r="F43" s="30">
        <v>0.36</v>
      </c>
      <c r="G43" s="27" t="s">
        <v>1484</v>
      </c>
      <c r="H43" s="34">
        <v>1988</v>
      </c>
      <c r="I43" s="31">
        <v>1</v>
      </c>
      <c r="J43" s="29"/>
      <c r="K43" s="32">
        <f t="shared" si="0"/>
        <v>0.36</v>
      </c>
      <c r="L43" s="33">
        <f t="shared" si="1"/>
        <v>0.36</v>
      </c>
      <c r="M43" s="33">
        <v>0.7</v>
      </c>
    </row>
    <row r="44" spans="1:13" x14ac:dyDescent="0.25">
      <c r="A44" s="26">
        <f t="shared" si="2"/>
        <v>35</v>
      </c>
      <c r="B44" s="29"/>
      <c r="C44" s="27" t="s">
        <v>1418</v>
      </c>
      <c r="D44" s="28">
        <f t="shared" si="4"/>
        <v>120</v>
      </c>
      <c r="E44" s="29"/>
      <c r="F44" s="30">
        <v>0.45</v>
      </c>
      <c r="G44" s="89" t="s">
        <v>1485</v>
      </c>
      <c r="H44" s="34">
        <v>1989</v>
      </c>
      <c r="I44" s="31">
        <v>1</v>
      </c>
      <c r="J44" s="29"/>
      <c r="K44" s="32">
        <f t="shared" si="0"/>
        <v>0.45</v>
      </c>
      <c r="L44" s="33">
        <f t="shared" si="1"/>
        <v>0.45</v>
      </c>
      <c r="M44" s="33">
        <v>0.95</v>
      </c>
    </row>
    <row r="45" spans="1:13" x14ac:dyDescent="0.25">
      <c r="A45" s="26">
        <f t="shared" si="2"/>
        <v>36</v>
      </c>
      <c r="B45" s="29"/>
      <c r="C45" s="27" t="s">
        <v>1418</v>
      </c>
      <c r="D45" s="28">
        <f t="shared" si="4"/>
        <v>121</v>
      </c>
      <c r="E45" s="29"/>
      <c r="F45" s="30">
        <v>0.45</v>
      </c>
      <c r="G45" s="27" t="s">
        <v>1486</v>
      </c>
      <c r="H45" s="34">
        <v>1989</v>
      </c>
      <c r="I45" s="31">
        <v>1</v>
      </c>
      <c r="J45" s="29"/>
      <c r="K45" s="32">
        <f t="shared" si="0"/>
        <v>0.45</v>
      </c>
      <c r="L45" s="33">
        <f t="shared" si="1"/>
        <v>0.45</v>
      </c>
      <c r="M45" s="33">
        <v>0.9</v>
      </c>
    </row>
    <row r="46" spans="1:13" x14ac:dyDescent="0.25">
      <c r="A46" s="26">
        <f t="shared" si="2"/>
        <v>37</v>
      </c>
      <c r="B46" s="29"/>
      <c r="C46" s="27" t="s">
        <v>1418</v>
      </c>
      <c r="D46" s="90" t="s">
        <v>1487</v>
      </c>
      <c r="E46" s="29" t="s">
        <v>69</v>
      </c>
      <c r="F46" s="90">
        <v>0.45</v>
      </c>
      <c r="G46" s="80" t="s">
        <v>1090</v>
      </c>
      <c r="H46" s="34">
        <v>1989</v>
      </c>
      <c r="I46" s="31">
        <v>4</v>
      </c>
      <c r="J46" s="29"/>
      <c r="K46" s="32">
        <f t="shared" si="0"/>
        <v>1.8</v>
      </c>
      <c r="L46" s="33">
        <f t="shared" si="1"/>
        <v>1.8</v>
      </c>
      <c r="M46" s="33">
        <v>4</v>
      </c>
    </row>
    <row r="47" spans="1:13" x14ac:dyDescent="0.25">
      <c r="A47" s="26">
        <f t="shared" si="2"/>
        <v>38</v>
      </c>
      <c r="B47" s="29"/>
      <c r="C47" s="27" t="s">
        <v>1418</v>
      </c>
      <c r="D47" s="28">
        <v>126</v>
      </c>
      <c r="E47" s="29"/>
      <c r="F47" s="30">
        <v>1.8</v>
      </c>
      <c r="G47" s="80" t="s">
        <v>1488</v>
      </c>
      <c r="H47" s="34">
        <v>1989</v>
      </c>
      <c r="I47" s="31">
        <v>1</v>
      </c>
      <c r="J47" s="29"/>
      <c r="K47" s="32">
        <f t="shared" si="0"/>
        <v>1.8</v>
      </c>
      <c r="L47" s="33">
        <f t="shared" si="1"/>
        <v>1.8</v>
      </c>
      <c r="M47" s="33">
        <v>5</v>
      </c>
    </row>
    <row r="48" spans="1:13" x14ac:dyDescent="0.25">
      <c r="A48" s="26">
        <f t="shared" si="2"/>
        <v>39</v>
      </c>
      <c r="B48" s="29"/>
      <c r="C48" s="27" t="s">
        <v>1418</v>
      </c>
      <c r="D48" s="28">
        <f t="shared" si="4"/>
        <v>127</v>
      </c>
      <c r="E48" s="29"/>
      <c r="F48" s="30">
        <v>0.45</v>
      </c>
      <c r="G48" s="27" t="s">
        <v>1122</v>
      </c>
      <c r="H48" s="34">
        <v>1990</v>
      </c>
      <c r="I48" s="31">
        <v>1</v>
      </c>
      <c r="J48" s="29"/>
      <c r="K48" s="32">
        <f t="shared" si="0"/>
        <v>0.45</v>
      </c>
      <c r="L48" s="33">
        <f t="shared" si="1"/>
        <v>0.45</v>
      </c>
      <c r="M48" s="33">
        <v>0.9</v>
      </c>
    </row>
    <row r="49" spans="1:13" x14ac:dyDescent="0.25">
      <c r="A49" s="26">
        <f t="shared" si="2"/>
        <v>40</v>
      </c>
      <c r="B49" s="29"/>
      <c r="C49" s="27" t="s">
        <v>1418</v>
      </c>
      <c r="D49" s="28">
        <f t="shared" si="4"/>
        <v>128</v>
      </c>
      <c r="E49" s="29"/>
      <c r="F49" s="30">
        <v>0.5</v>
      </c>
      <c r="G49" s="27" t="s">
        <v>1489</v>
      </c>
      <c r="H49" s="34">
        <v>1990</v>
      </c>
      <c r="I49" s="31">
        <v>1</v>
      </c>
      <c r="J49" s="79" t="s">
        <v>779</v>
      </c>
      <c r="K49" s="32">
        <f t="shared" si="0"/>
        <v>0.5</v>
      </c>
      <c r="L49" s="33">
        <f t="shared" si="1"/>
        <v>0.5</v>
      </c>
      <c r="M49" s="33">
        <v>1</v>
      </c>
    </row>
    <row r="50" spans="1:13" x14ac:dyDescent="0.25">
      <c r="A50" s="26">
        <f t="shared" si="2"/>
        <v>41</v>
      </c>
      <c r="B50" s="29"/>
      <c r="C50" s="27" t="s">
        <v>1418</v>
      </c>
      <c r="D50" s="28">
        <v>128</v>
      </c>
      <c r="E50" s="29" t="s">
        <v>51</v>
      </c>
      <c r="F50" s="30">
        <v>0.5</v>
      </c>
      <c r="G50" s="27" t="s">
        <v>1489</v>
      </c>
      <c r="H50" s="34">
        <v>1991</v>
      </c>
      <c r="I50" s="31">
        <v>1</v>
      </c>
      <c r="J50" s="29" t="s">
        <v>766</v>
      </c>
      <c r="K50" s="32">
        <f t="shared" si="0"/>
        <v>0.5</v>
      </c>
      <c r="L50" s="33">
        <f t="shared" si="1"/>
        <v>0.5</v>
      </c>
      <c r="M50" s="33">
        <v>1.2</v>
      </c>
    </row>
    <row r="51" spans="1:13" x14ac:dyDescent="0.25">
      <c r="A51" s="26">
        <f t="shared" si="2"/>
        <v>42</v>
      </c>
      <c r="B51" s="29"/>
      <c r="C51" s="27" t="s">
        <v>1418</v>
      </c>
      <c r="D51" s="28">
        <f t="shared" si="4"/>
        <v>129</v>
      </c>
      <c r="E51" s="29"/>
      <c r="F51" s="30">
        <v>0.4</v>
      </c>
      <c r="G51" s="27" t="s">
        <v>1490</v>
      </c>
      <c r="H51" s="34">
        <v>1991</v>
      </c>
      <c r="I51" s="31">
        <v>1</v>
      </c>
      <c r="J51" s="29"/>
      <c r="K51" s="32">
        <f t="shared" si="0"/>
        <v>0.4</v>
      </c>
      <c r="L51" s="33">
        <f t="shared" si="1"/>
        <v>0.4</v>
      </c>
      <c r="M51" s="33">
        <v>0.8</v>
      </c>
    </row>
    <row r="52" spans="1:13" x14ac:dyDescent="0.25">
      <c r="A52" s="26">
        <f t="shared" si="2"/>
        <v>43</v>
      </c>
      <c r="B52" s="29"/>
      <c r="C52" s="27" t="s">
        <v>1418</v>
      </c>
      <c r="D52" s="28">
        <v>130</v>
      </c>
      <c r="E52" s="29"/>
      <c r="F52" s="30">
        <v>0.5</v>
      </c>
      <c r="G52" s="27" t="s">
        <v>689</v>
      </c>
      <c r="H52" s="34">
        <v>1991</v>
      </c>
      <c r="I52" s="31">
        <v>1</v>
      </c>
      <c r="J52" s="29"/>
      <c r="K52" s="32">
        <f t="shared" si="0"/>
        <v>0.5</v>
      </c>
      <c r="L52" s="33">
        <f t="shared" si="1"/>
        <v>0.5</v>
      </c>
      <c r="M52" s="33">
        <v>1</v>
      </c>
    </row>
    <row r="53" spans="1:13" x14ac:dyDescent="0.25">
      <c r="A53" s="26">
        <f t="shared" si="2"/>
        <v>44</v>
      </c>
      <c r="B53" s="29"/>
      <c r="C53" s="27" t="s">
        <v>1418</v>
      </c>
      <c r="D53" s="28">
        <f t="shared" si="4"/>
        <v>131</v>
      </c>
      <c r="E53" s="29"/>
      <c r="F53" s="30">
        <v>0.5</v>
      </c>
      <c r="G53" s="27" t="s">
        <v>1491</v>
      </c>
      <c r="H53" s="34">
        <v>1991</v>
      </c>
      <c r="I53" s="31">
        <v>1</v>
      </c>
      <c r="J53" s="29"/>
      <c r="K53" s="32">
        <f t="shared" si="0"/>
        <v>0.5</v>
      </c>
      <c r="L53" s="33">
        <f t="shared" si="1"/>
        <v>0.5</v>
      </c>
      <c r="M53" s="33">
        <v>1</v>
      </c>
    </row>
    <row r="54" spans="1:13" x14ac:dyDescent="0.25">
      <c r="A54" s="26">
        <f t="shared" si="2"/>
        <v>45</v>
      </c>
      <c r="B54" s="29"/>
      <c r="C54" s="27" t="s">
        <v>1418</v>
      </c>
      <c r="D54" s="28">
        <f t="shared" si="4"/>
        <v>132</v>
      </c>
      <c r="E54" s="29"/>
      <c r="F54" s="30">
        <v>0.4</v>
      </c>
      <c r="G54" s="27" t="s">
        <v>1490</v>
      </c>
      <c r="H54" s="34">
        <v>1993</v>
      </c>
      <c r="I54" s="31">
        <v>1</v>
      </c>
      <c r="J54" s="29"/>
      <c r="K54" s="32">
        <f t="shared" si="0"/>
        <v>0.4</v>
      </c>
      <c r="L54" s="33">
        <f t="shared" si="1"/>
        <v>0.4</v>
      </c>
      <c r="M54" s="33">
        <v>4</v>
      </c>
    </row>
    <row r="55" spans="1:13" x14ac:dyDescent="0.25">
      <c r="A55" s="26">
        <f t="shared" si="2"/>
        <v>46</v>
      </c>
      <c r="B55" s="29"/>
      <c r="C55" s="27" t="s">
        <v>1418</v>
      </c>
      <c r="D55" s="28">
        <f t="shared" si="4"/>
        <v>133</v>
      </c>
      <c r="E55" s="29"/>
      <c r="F55" s="30">
        <v>0.48</v>
      </c>
      <c r="G55" s="27" t="s">
        <v>132</v>
      </c>
      <c r="H55" s="34">
        <v>1999</v>
      </c>
      <c r="I55" s="31">
        <v>1</v>
      </c>
      <c r="J55" s="29"/>
      <c r="K55" s="32">
        <f t="shared" si="0"/>
        <v>0.48</v>
      </c>
      <c r="L55" s="33">
        <f t="shared" si="1"/>
        <v>0.48</v>
      </c>
      <c r="M55" s="33">
        <v>0.95</v>
      </c>
    </row>
    <row r="56" spans="1:13" x14ac:dyDescent="0.25">
      <c r="A56" s="26">
        <f t="shared" si="2"/>
        <v>47</v>
      </c>
      <c r="B56" s="29"/>
      <c r="C56" s="27" t="s">
        <v>1418</v>
      </c>
      <c r="D56" s="28">
        <f t="shared" si="4"/>
        <v>134</v>
      </c>
      <c r="E56" s="29"/>
      <c r="F56" s="30"/>
      <c r="G56" s="27"/>
      <c r="H56" s="34"/>
      <c r="I56" s="31"/>
      <c r="J56" s="29"/>
      <c r="K56" s="32" t="str">
        <f t="shared" si="0"/>
        <v xml:space="preserve"> </v>
      </c>
      <c r="L56" s="33" t="str">
        <f t="shared" si="1"/>
        <v xml:space="preserve"> </v>
      </c>
      <c r="M56" s="33"/>
    </row>
    <row r="57" spans="1:13" x14ac:dyDescent="0.25">
      <c r="A57" s="26">
        <f t="shared" si="2"/>
        <v>48</v>
      </c>
      <c r="B57" s="29"/>
      <c r="C57" s="27" t="s">
        <v>1418</v>
      </c>
      <c r="D57" s="28">
        <f t="shared" si="4"/>
        <v>135</v>
      </c>
      <c r="E57" s="29"/>
      <c r="F57" s="30"/>
      <c r="G57" s="27"/>
      <c r="H57" s="34"/>
      <c r="I57" s="31"/>
      <c r="J57" s="29"/>
      <c r="K57" s="32" t="str">
        <f t="shared" si="0"/>
        <v xml:space="preserve"> </v>
      </c>
      <c r="L57" s="33" t="str">
        <f t="shared" si="1"/>
        <v xml:space="preserve"> </v>
      </c>
      <c r="M57" s="33"/>
    </row>
    <row r="58" spans="1:13" x14ac:dyDescent="0.25">
      <c r="A58" s="26">
        <f t="shared" si="2"/>
        <v>49</v>
      </c>
      <c r="B58" s="29"/>
      <c r="C58" s="27" t="s">
        <v>1418</v>
      </c>
      <c r="D58" s="28">
        <f t="shared" si="4"/>
        <v>136</v>
      </c>
      <c r="E58" s="29"/>
      <c r="F58" s="30"/>
      <c r="G58" s="27"/>
      <c r="H58" s="34"/>
      <c r="I58" s="31"/>
      <c r="J58" s="29"/>
      <c r="K58" s="32" t="str">
        <f t="shared" si="0"/>
        <v xml:space="preserve"> </v>
      </c>
      <c r="L58" s="33" t="str">
        <f t="shared" si="1"/>
        <v xml:space="preserve"> </v>
      </c>
      <c r="M58" s="33"/>
    </row>
    <row r="59" spans="1:13" x14ac:dyDescent="0.25">
      <c r="A59" s="26">
        <f t="shared" si="2"/>
        <v>50</v>
      </c>
      <c r="B59" s="29"/>
      <c r="C59" s="27" t="s">
        <v>1418</v>
      </c>
      <c r="D59" s="28">
        <f t="shared" si="4"/>
        <v>137</v>
      </c>
      <c r="E59" s="29"/>
      <c r="F59" s="30"/>
      <c r="G59" s="27"/>
      <c r="H59" s="34"/>
      <c r="I59" s="31"/>
      <c r="J59" s="29"/>
      <c r="K59" s="32" t="str">
        <f t="shared" si="0"/>
        <v xml:space="preserve"> </v>
      </c>
      <c r="L59" s="33" t="str">
        <f t="shared" si="1"/>
        <v xml:space="preserve"> </v>
      </c>
      <c r="M59" s="33"/>
    </row>
    <row r="60" spans="1:13" x14ac:dyDescent="0.25">
      <c r="A60" s="26">
        <f t="shared" si="2"/>
        <v>51</v>
      </c>
      <c r="B60" s="29"/>
      <c r="C60" s="27" t="s">
        <v>1418</v>
      </c>
      <c r="D60" s="28">
        <f t="shared" si="4"/>
        <v>138</v>
      </c>
      <c r="E60" s="29"/>
      <c r="F60" s="30"/>
      <c r="G60" s="27"/>
      <c r="H60" s="34"/>
      <c r="I60" s="31"/>
      <c r="J60" s="29"/>
      <c r="K60" s="32" t="str">
        <f t="shared" si="0"/>
        <v xml:space="preserve"> </v>
      </c>
      <c r="L60" s="33" t="str">
        <f t="shared" si="1"/>
        <v xml:space="preserve"> </v>
      </c>
      <c r="M60" s="33"/>
    </row>
    <row r="61" spans="1:13" x14ac:dyDescent="0.25">
      <c r="A61" s="26">
        <f t="shared" si="2"/>
        <v>52</v>
      </c>
      <c r="B61" s="29"/>
      <c r="C61" s="27" t="s">
        <v>1418</v>
      </c>
      <c r="D61" s="28">
        <f t="shared" si="4"/>
        <v>139</v>
      </c>
      <c r="E61" s="29"/>
      <c r="F61" s="30"/>
      <c r="G61" s="27"/>
      <c r="H61" s="34"/>
      <c r="I61" s="31"/>
      <c r="J61" s="29"/>
      <c r="K61" s="32" t="str">
        <f t="shared" si="0"/>
        <v xml:space="preserve"> </v>
      </c>
      <c r="L61" s="33" t="str">
        <f t="shared" si="1"/>
        <v xml:space="preserve"> </v>
      </c>
      <c r="M61" s="33"/>
    </row>
    <row r="62" spans="1:13" x14ac:dyDescent="0.25">
      <c r="A62" s="26">
        <f t="shared" si="2"/>
        <v>53</v>
      </c>
      <c r="B62" s="29"/>
      <c r="C62" s="27" t="s">
        <v>1418</v>
      </c>
      <c r="D62" s="28">
        <f t="shared" si="4"/>
        <v>140</v>
      </c>
      <c r="E62" s="29"/>
      <c r="F62" s="30"/>
      <c r="G62" s="27"/>
      <c r="H62" s="34"/>
      <c r="I62" s="31"/>
      <c r="J62" s="29"/>
      <c r="K62" s="32" t="str">
        <f t="shared" si="0"/>
        <v xml:space="preserve"> </v>
      </c>
      <c r="L62" s="33" t="str">
        <f t="shared" si="1"/>
        <v xml:space="preserve"> </v>
      </c>
      <c r="M62" s="33"/>
    </row>
    <row r="63" spans="1:13" x14ac:dyDescent="0.25">
      <c r="A63" s="26">
        <f t="shared" si="2"/>
        <v>54</v>
      </c>
      <c r="B63" s="29"/>
      <c r="C63" s="27" t="s">
        <v>1418</v>
      </c>
      <c r="D63" s="28">
        <f t="shared" si="4"/>
        <v>141</v>
      </c>
      <c r="E63" s="29"/>
      <c r="F63" s="30"/>
      <c r="G63" s="27"/>
      <c r="H63" s="34"/>
      <c r="I63" s="31"/>
      <c r="J63" s="29"/>
      <c r="K63" s="32" t="str">
        <f t="shared" si="0"/>
        <v xml:space="preserve"> </v>
      </c>
      <c r="L63" s="33" t="str">
        <f t="shared" si="1"/>
        <v xml:space="preserve"> </v>
      </c>
      <c r="M63" s="33"/>
    </row>
    <row r="64" spans="1:13" x14ac:dyDescent="0.25">
      <c r="A64" s="26">
        <f t="shared" si="2"/>
        <v>55</v>
      </c>
      <c r="B64" s="29"/>
      <c r="C64" s="27" t="s">
        <v>1418</v>
      </c>
      <c r="D64" s="28">
        <f t="shared" si="4"/>
        <v>142</v>
      </c>
      <c r="E64" s="29"/>
      <c r="F64" s="30"/>
      <c r="G64" s="27"/>
      <c r="H64" s="34"/>
      <c r="I64" s="31"/>
      <c r="J64" s="29"/>
      <c r="K64" s="32" t="str">
        <f t="shared" si="0"/>
        <v xml:space="preserve"> </v>
      </c>
      <c r="L64" s="33" t="str">
        <f t="shared" si="1"/>
        <v xml:space="preserve"> </v>
      </c>
      <c r="M64" s="33"/>
    </row>
    <row r="65" spans="1:13" x14ac:dyDescent="0.25">
      <c r="A65" s="26">
        <f t="shared" si="2"/>
        <v>56</v>
      </c>
      <c r="B65" s="29"/>
      <c r="C65" s="27" t="s">
        <v>1418</v>
      </c>
      <c r="D65" s="28">
        <f t="shared" si="4"/>
        <v>143</v>
      </c>
      <c r="E65" s="29"/>
      <c r="F65" s="30"/>
      <c r="G65" s="27"/>
      <c r="H65" s="34"/>
      <c r="I65" s="31"/>
      <c r="J65" s="29"/>
      <c r="K65" s="32" t="str">
        <f t="shared" si="0"/>
        <v xml:space="preserve"> </v>
      </c>
      <c r="L65" s="33" t="str">
        <f t="shared" si="1"/>
        <v xml:space="preserve"> </v>
      </c>
      <c r="M65" s="33"/>
    </row>
    <row r="66" spans="1:13" x14ac:dyDescent="0.25">
      <c r="A66" s="26">
        <f t="shared" si="2"/>
        <v>57</v>
      </c>
      <c r="B66" s="29"/>
      <c r="C66" s="27" t="s">
        <v>1418</v>
      </c>
      <c r="D66" s="28">
        <f t="shared" si="4"/>
        <v>144</v>
      </c>
      <c r="E66" s="29"/>
      <c r="F66" s="30"/>
      <c r="G66" s="27"/>
      <c r="H66" s="34"/>
      <c r="I66" s="31"/>
      <c r="J66" s="29"/>
      <c r="K66" s="32" t="str">
        <f t="shared" si="0"/>
        <v xml:space="preserve"> </v>
      </c>
      <c r="L66" s="33" t="str">
        <f t="shared" si="1"/>
        <v xml:space="preserve"> </v>
      </c>
      <c r="M66" s="33"/>
    </row>
    <row r="67" spans="1:13" x14ac:dyDescent="0.25">
      <c r="A67" s="26">
        <f t="shared" si="2"/>
        <v>58</v>
      </c>
      <c r="B67" s="29"/>
      <c r="C67" s="27" t="s">
        <v>1418</v>
      </c>
      <c r="D67" s="28">
        <f t="shared" si="4"/>
        <v>145</v>
      </c>
      <c r="E67" s="29"/>
      <c r="F67" s="30"/>
      <c r="G67" s="27"/>
      <c r="H67" s="34"/>
      <c r="I67" s="31"/>
      <c r="J67" s="29"/>
      <c r="K67" s="32" t="str">
        <f t="shared" si="0"/>
        <v xml:space="preserve"> </v>
      </c>
      <c r="L67" s="33" t="str">
        <f t="shared" si="1"/>
        <v xml:space="preserve"> </v>
      </c>
      <c r="M67" s="33"/>
    </row>
    <row r="68" spans="1:13" x14ac:dyDescent="0.25">
      <c r="A68" s="26">
        <f t="shared" si="2"/>
        <v>59</v>
      </c>
      <c r="B68" s="29"/>
      <c r="C68" s="27" t="s">
        <v>1418</v>
      </c>
      <c r="D68" s="28">
        <f t="shared" si="4"/>
        <v>146</v>
      </c>
      <c r="E68" s="29"/>
      <c r="F68" s="30"/>
      <c r="G68" s="27"/>
      <c r="H68" s="34"/>
      <c r="I68" s="31"/>
      <c r="J68" s="29"/>
      <c r="K68" s="32" t="str">
        <f t="shared" si="0"/>
        <v xml:space="preserve"> </v>
      </c>
      <c r="L68" s="33" t="str">
        <f t="shared" si="1"/>
        <v xml:space="preserve"> </v>
      </c>
      <c r="M68" s="33"/>
    </row>
    <row r="69" spans="1:13" x14ac:dyDescent="0.25">
      <c r="A69" s="26">
        <f t="shared" si="2"/>
        <v>60</v>
      </c>
      <c r="B69" s="29"/>
      <c r="C69" s="27" t="s">
        <v>1418</v>
      </c>
      <c r="D69" s="28">
        <f t="shared" si="4"/>
        <v>147</v>
      </c>
      <c r="E69" s="29"/>
      <c r="F69" s="30"/>
      <c r="G69" s="27"/>
      <c r="H69" s="34"/>
      <c r="I69" s="31"/>
      <c r="J69" s="29"/>
      <c r="K69" s="32" t="str">
        <f t="shared" si="0"/>
        <v xml:space="preserve"> </v>
      </c>
      <c r="L69" s="33" t="str">
        <f t="shared" si="1"/>
        <v xml:space="preserve"> </v>
      </c>
      <c r="M69" s="33"/>
    </row>
    <row r="70" spans="1:13" x14ac:dyDescent="0.25">
      <c r="A70" s="26">
        <f t="shared" si="2"/>
        <v>61</v>
      </c>
      <c r="B70" s="29"/>
      <c r="C70" s="27" t="s">
        <v>1418</v>
      </c>
      <c r="D70" s="28">
        <f t="shared" si="4"/>
        <v>148</v>
      </c>
      <c r="E70" s="29"/>
      <c r="F70" s="30"/>
      <c r="G70" s="27"/>
      <c r="H70" s="34"/>
      <c r="I70" s="31"/>
      <c r="J70" s="27"/>
      <c r="K70" s="32" t="str">
        <f t="shared" si="0"/>
        <v xml:space="preserve"> </v>
      </c>
      <c r="L70" s="33" t="str">
        <f t="shared" si="1"/>
        <v xml:space="preserve"> </v>
      </c>
      <c r="M70" s="33"/>
    </row>
    <row r="71" spans="1:13" x14ac:dyDescent="0.25">
      <c r="A71" s="26">
        <f t="shared" si="2"/>
        <v>62</v>
      </c>
      <c r="B71" s="29"/>
      <c r="C71" s="27" t="s">
        <v>1418</v>
      </c>
      <c r="D71" s="28">
        <f t="shared" si="4"/>
        <v>149</v>
      </c>
      <c r="E71" s="29"/>
      <c r="F71" s="30"/>
      <c r="G71" s="27"/>
      <c r="H71" s="34"/>
      <c r="I71" s="31"/>
      <c r="J71" s="29"/>
      <c r="K71" s="32" t="str">
        <f t="shared" si="0"/>
        <v xml:space="preserve"> </v>
      </c>
      <c r="L71" s="33" t="str">
        <f t="shared" si="1"/>
        <v xml:space="preserve"> </v>
      </c>
      <c r="M71" s="33"/>
    </row>
    <row r="72" spans="1:13" x14ac:dyDescent="0.25">
      <c r="A72" s="26">
        <f t="shared" si="2"/>
        <v>63</v>
      </c>
      <c r="B72" s="29"/>
      <c r="C72" s="27" t="s">
        <v>1418</v>
      </c>
      <c r="D72" s="28">
        <f t="shared" si="4"/>
        <v>150</v>
      </c>
      <c r="E72" s="29"/>
      <c r="F72" s="30"/>
      <c r="G72" s="27"/>
      <c r="H72" s="34"/>
      <c r="I72" s="31"/>
      <c r="J72" s="29"/>
      <c r="K72" s="32" t="str">
        <f t="shared" si="0"/>
        <v xml:space="preserve"> </v>
      </c>
      <c r="L72" s="33" t="str">
        <f t="shared" si="1"/>
        <v xml:space="preserve"> </v>
      </c>
      <c r="M72" s="33"/>
    </row>
    <row r="73" spans="1:13" x14ac:dyDescent="0.25">
      <c r="A73" s="26">
        <f t="shared" si="2"/>
        <v>64</v>
      </c>
      <c r="B73" s="27" t="s">
        <v>30</v>
      </c>
      <c r="C73" s="27" t="s">
        <v>1418</v>
      </c>
      <c r="D73" s="28">
        <f t="shared" si="4"/>
        <v>151</v>
      </c>
      <c r="E73" s="29"/>
      <c r="F73" s="30"/>
      <c r="G73" s="27"/>
      <c r="H73" s="34"/>
      <c r="I73" s="31"/>
      <c r="J73" s="29"/>
      <c r="K73" s="32" t="str">
        <f t="shared" si="0"/>
        <v xml:space="preserve"> </v>
      </c>
      <c r="L73" s="33" t="str">
        <f t="shared" si="1"/>
        <v xml:space="preserve"> </v>
      </c>
      <c r="M73" s="33"/>
    </row>
    <row r="74" spans="1:13" x14ac:dyDescent="0.25">
      <c r="A74" s="26">
        <f t="shared" si="2"/>
        <v>65</v>
      </c>
      <c r="B74" s="29"/>
      <c r="C74" s="27" t="s">
        <v>1418</v>
      </c>
      <c r="D74" s="28">
        <f t="shared" si="4"/>
        <v>152</v>
      </c>
      <c r="E74" s="29"/>
      <c r="F74" s="30"/>
      <c r="G74" s="27"/>
      <c r="H74" s="34"/>
      <c r="I74" s="31"/>
      <c r="J74" s="27"/>
      <c r="K74" s="32" t="str">
        <f t="shared" ref="K74:K83" si="5">IF(F74*I74&gt;0,F74*I74," ")</f>
        <v xml:space="preserve"> </v>
      </c>
      <c r="L74" s="33" t="str">
        <f t="shared" ref="L74:L84" si="6">K74</f>
        <v xml:space="preserve"> </v>
      </c>
      <c r="M74" s="33"/>
    </row>
    <row r="75" spans="1:13" x14ac:dyDescent="0.25">
      <c r="A75" s="26">
        <f t="shared" ref="A75:A84" si="7">A74+1</f>
        <v>66</v>
      </c>
      <c r="B75" s="29"/>
      <c r="C75" s="27" t="s">
        <v>1418</v>
      </c>
      <c r="D75" s="28">
        <f t="shared" si="4"/>
        <v>153</v>
      </c>
      <c r="E75" s="29"/>
      <c r="F75" s="30"/>
      <c r="G75" s="27"/>
      <c r="H75" s="34"/>
      <c r="I75" s="31"/>
      <c r="J75" s="29"/>
      <c r="K75" s="32" t="str">
        <f t="shared" si="5"/>
        <v xml:space="preserve"> </v>
      </c>
      <c r="L75" s="33" t="str">
        <f t="shared" si="6"/>
        <v xml:space="preserve"> </v>
      </c>
      <c r="M75" s="33"/>
    </row>
    <row r="76" spans="1:13" x14ac:dyDescent="0.25">
      <c r="A76" s="26">
        <f t="shared" si="7"/>
        <v>67</v>
      </c>
      <c r="B76" s="29"/>
      <c r="C76" s="27" t="s">
        <v>1418</v>
      </c>
      <c r="D76" s="28">
        <f t="shared" si="4"/>
        <v>154</v>
      </c>
      <c r="E76" s="29"/>
      <c r="F76" s="30"/>
      <c r="G76" s="27"/>
      <c r="H76" s="34"/>
      <c r="I76" s="31"/>
      <c r="J76" s="29"/>
      <c r="K76" s="32" t="str">
        <f t="shared" si="5"/>
        <v xml:space="preserve"> </v>
      </c>
      <c r="L76" s="33" t="str">
        <f t="shared" si="6"/>
        <v xml:space="preserve"> </v>
      </c>
      <c r="M76" s="33"/>
    </row>
    <row r="77" spans="1:13" x14ac:dyDescent="0.25">
      <c r="A77" s="26">
        <f t="shared" si="7"/>
        <v>68</v>
      </c>
      <c r="B77" s="29"/>
      <c r="C77" s="27" t="s">
        <v>1418</v>
      </c>
      <c r="D77" s="28">
        <f t="shared" si="4"/>
        <v>155</v>
      </c>
      <c r="E77" s="29"/>
      <c r="F77" s="30"/>
      <c r="G77" s="27"/>
      <c r="H77" s="34"/>
      <c r="I77" s="31"/>
      <c r="J77" s="29"/>
      <c r="K77" s="32" t="str">
        <f t="shared" si="5"/>
        <v xml:space="preserve"> </v>
      </c>
      <c r="L77" s="33" t="str">
        <f t="shared" si="6"/>
        <v xml:space="preserve"> </v>
      </c>
      <c r="M77" s="33"/>
    </row>
    <row r="78" spans="1:13" x14ac:dyDescent="0.25">
      <c r="A78" s="26">
        <f t="shared" si="7"/>
        <v>69</v>
      </c>
      <c r="B78" s="29"/>
      <c r="C78" s="27" t="s">
        <v>1418</v>
      </c>
      <c r="D78" s="28">
        <f t="shared" si="4"/>
        <v>156</v>
      </c>
      <c r="E78" s="29"/>
      <c r="F78" s="30"/>
      <c r="G78" s="27"/>
      <c r="H78" s="34"/>
      <c r="I78" s="31"/>
      <c r="J78" s="29"/>
      <c r="K78" s="32" t="str">
        <f t="shared" si="5"/>
        <v xml:space="preserve"> </v>
      </c>
      <c r="L78" s="33" t="str">
        <f t="shared" si="6"/>
        <v xml:space="preserve"> </v>
      </c>
      <c r="M78" s="33"/>
    </row>
    <row r="79" spans="1:13" x14ac:dyDescent="0.25">
      <c r="A79" s="26">
        <f t="shared" si="7"/>
        <v>70</v>
      </c>
      <c r="B79" s="29"/>
      <c r="C79" s="27" t="s">
        <v>1418</v>
      </c>
      <c r="D79" s="28">
        <f t="shared" si="4"/>
        <v>157</v>
      </c>
      <c r="E79" s="29"/>
      <c r="F79" s="30"/>
      <c r="G79" s="27"/>
      <c r="H79" s="34"/>
      <c r="I79" s="31"/>
      <c r="J79" s="29"/>
      <c r="K79" s="32" t="str">
        <f t="shared" si="5"/>
        <v xml:space="preserve"> </v>
      </c>
      <c r="L79" s="33" t="str">
        <f t="shared" si="6"/>
        <v xml:space="preserve"> </v>
      </c>
      <c r="M79" s="33"/>
    </row>
    <row r="80" spans="1:13" x14ac:dyDescent="0.25">
      <c r="A80" s="26">
        <f t="shared" si="7"/>
        <v>71</v>
      </c>
      <c r="B80" s="29"/>
      <c r="C80" s="27" t="s">
        <v>1418</v>
      </c>
      <c r="D80" s="28">
        <f t="shared" si="4"/>
        <v>158</v>
      </c>
      <c r="E80" s="29"/>
      <c r="F80" s="30"/>
      <c r="G80" s="27"/>
      <c r="H80" s="34"/>
      <c r="I80" s="31"/>
      <c r="J80" s="29"/>
      <c r="K80" s="32" t="str">
        <f t="shared" si="5"/>
        <v xml:space="preserve"> </v>
      </c>
      <c r="L80" s="33" t="str">
        <f t="shared" si="6"/>
        <v xml:space="preserve"> </v>
      </c>
      <c r="M80" s="33"/>
    </row>
    <row r="81" spans="1:13" x14ac:dyDescent="0.25">
      <c r="A81" s="26">
        <f t="shared" si="7"/>
        <v>72</v>
      </c>
      <c r="B81" s="29"/>
      <c r="C81" s="27" t="s">
        <v>1418</v>
      </c>
      <c r="D81" s="28">
        <f t="shared" si="4"/>
        <v>159</v>
      </c>
      <c r="E81" s="29"/>
      <c r="F81" s="30"/>
      <c r="G81" s="27"/>
      <c r="H81" s="34"/>
      <c r="I81" s="31"/>
      <c r="J81" s="29"/>
      <c r="K81" s="32" t="str">
        <f t="shared" si="5"/>
        <v xml:space="preserve"> </v>
      </c>
      <c r="L81" s="33" t="str">
        <f t="shared" si="6"/>
        <v xml:space="preserve"> </v>
      </c>
      <c r="M81" s="33"/>
    </row>
    <row r="82" spans="1:13" x14ac:dyDescent="0.25">
      <c r="A82" s="26">
        <f t="shared" si="7"/>
        <v>73</v>
      </c>
      <c r="B82" s="29"/>
      <c r="C82" s="27" t="s">
        <v>1418</v>
      </c>
      <c r="D82" s="28">
        <f t="shared" si="4"/>
        <v>160</v>
      </c>
      <c r="E82" s="29"/>
      <c r="F82" s="30"/>
      <c r="G82" s="27"/>
      <c r="H82" s="34"/>
      <c r="I82" s="31"/>
      <c r="J82" s="27"/>
      <c r="K82" s="32" t="str">
        <f t="shared" si="5"/>
        <v xml:space="preserve"> </v>
      </c>
      <c r="L82" s="33" t="str">
        <f t="shared" si="6"/>
        <v xml:space="preserve"> </v>
      </c>
      <c r="M82" s="33"/>
    </row>
    <row r="83" spans="1:13" x14ac:dyDescent="0.25">
      <c r="A83" s="26">
        <f t="shared" si="7"/>
        <v>74</v>
      </c>
      <c r="B83" s="29"/>
      <c r="C83" s="27" t="s">
        <v>1418</v>
      </c>
      <c r="D83" s="28">
        <f t="shared" si="4"/>
        <v>161</v>
      </c>
      <c r="E83" s="29"/>
      <c r="F83" s="30"/>
      <c r="G83" s="27"/>
      <c r="H83" s="34"/>
      <c r="I83" s="31"/>
      <c r="J83" s="29"/>
      <c r="K83" s="32" t="str">
        <f t="shared" si="5"/>
        <v xml:space="preserve"> </v>
      </c>
      <c r="L83" s="33" t="str">
        <f t="shared" si="6"/>
        <v xml:space="preserve"> </v>
      </c>
      <c r="M83" s="33"/>
    </row>
    <row r="84" spans="1:13" ht="16.5" thickBot="1" x14ac:dyDescent="0.3">
      <c r="A84" s="26">
        <f t="shared" si="7"/>
        <v>75</v>
      </c>
      <c r="B84" s="29"/>
      <c r="C84" s="27" t="s">
        <v>1418</v>
      </c>
      <c r="D84" s="28">
        <f t="shared" si="4"/>
        <v>162</v>
      </c>
      <c r="E84" s="29"/>
      <c r="F84" s="30"/>
      <c r="G84" s="27"/>
      <c r="H84" s="34"/>
      <c r="I84" s="31"/>
      <c r="J84" s="29"/>
      <c r="K84" s="32" t="str">
        <f>IF(F84*I84&gt;0,F84*I84," ")</f>
        <v xml:space="preserve"> </v>
      </c>
      <c r="L84" s="33" t="str">
        <f t="shared" si="6"/>
        <v xml:space="preserve"> </v>
      </c>
      <c r="M84" s="33"/>
    </row>
    <row r="85" spans="1:13" ht="16.5" thickTop="1" x14ac:dyDescent="0.25">
      <c r="A85" s="37"/>
      <c r="B85" s="38"/>
      <c r="C85" s="38"/>
      <c r="D85" s="39"/>
      <c r="E85" s="38"/>
      <c r="F85" s="40"/>
      <c r="G85" s="38"/>
      <c r="H85" s="38"/>
      <c r="I85" s="41"/>
      <c r="J85" s="42"/>
      <c r="K85" s="43"/>
      <c r="L85" s="44"/>
      <c r="M85" s="45"/>
    </row>
    <row r="86" spans="1:13" ht="16.5" thickBot="1" x14ac:dyDescent="0.3">
      <c r="A86" s="46"/>
      <c r="B86" s="47" t="s">
        <v>36</v>
      </c>
      <c r="C86" s="48"/>
      <c r="D86" s="49"/>
      <c r="E86" s="48"/>
      <c r="F86" s="50"/>
      <c r="G86" s="48"/>
      <c r="H86" s="48"/>
      <c r="I86" s="51"/>
      <c r="J86" s="52" t="s">
        <v>2</v>
      </c>
      <c r="K86" s="53"/>
      <c r="L86" s="53"/>
      <c r="M86" s="54"/>
    </row>
    <row r="87" spans="1:13" ht="16.5" thickTop="1" x14ac:dyDescent="0.25">
      <c r="A87" s="46"/>
      <c r="B87" s="55" t="s">
        <v>37</v>
      </c>
      <c r="C87" s="48"/>
      <c r="D87" s="49"/>
      <c r="E87" s="56"/>
      <c r="F87" s="57"/>
      <c r="G87" s="56"/>
      <c r="H87" s="56"/>
      <c r="I87" s="51"/>
      <c r="J87" s="58"/>
      <c r="K87" s="59"/>
      <c r="L87" s="59"/>
      <c r="M87" s="60"/>
    </row>
    <row r="88" spans="1:13" x14ac:dyDescent="0.25">
      <c r="A88" s="46"/>
      <c r="B88" s="47" t="s">
        <v>38</v>
      </c>
      <c r="C88" s="48"/>
      <c r="D88" s="49"/>
      <c r="E88" s="56"/>
      <c r="F88" s="57"/>
      <c r="G88" s="56"/>
      <c r="H88" s="56"/>
      <c r="I88" s="51"/>
      <c r="J88" s="61" t="s">
        <v>39</v>
      </c>
      <c r="K88" s="62"/>
      <c r="L88" s="63"/>
      <c r="M88" s="64">
        <f>SUM(K10:K84)</f>
        <v>22.419999999999995</v>
      </c>
    </row>
    <row r="89" spans="1:13" x14ac:dyDescent="0.25">
      <c r="A89" s="46"/>
      <c r="B89" s="48"/>
      <c r="C89" s="48"/>
      <c r="D89" s="49"/>
      <c r="E89" s="56"/>
      <c r="F89" s="57"/>
      <c r="G89" s="56"/>
      <c r="H89" s="56"/>
      <c r="I89" s="51"/>
      <c r="J89" s="61" t="s">
        <v>40</v>
      </c>
      <c r="K89" s="62"/>
      <c r="L89" s="63"/>
      <c r="M89" s="64">
        <f>SUM(L10:L84)</f>
        <v>22.419999999999995</v>
      </c>
    </row>
    <row r="90" spans="1:13" x14ac:dyDescent="0.25">
      <c r="A90" s="46"/>
      <c r="B90" s="48"/>
      <c r="C90" s="48"/>
      <c r="D90" s="49"/>
      <c r="E90" s="48"/>
      <c r="F90" s="50"/>
      <c r="G90" s="48"/>
      <c r="H90" s="48"/>
      <c r="I90" s="51"/>
      <c r="J90" s="61" t="s">
        <v>41</v>
      </c>
      <c r="K90" s="62"/>
      <c r="L90" s="63"/>
      <c r="M90" s="64">
        <f>SUM(M10:M84)</f>
        <v>65.600000000000009</v>
      </c>
    </row>
    <row r="91" spans="1:13" ht="16.5" thickBot="1" x14ac:dyDescent="0.3">
      <c r="A91" s="65"/>
      <c r="B91" s="66"/>
      <c r="C91" s="66"/>
      <c r="D91" s="67"/>
      <c r="E91" s="66"/>
      <c r="F91" s="68"/>
      <c r="G91" s="66"/>
      <c r="H91" s="66"/>
      <c r="I91" s="69"/>
      <c r="J91" s="70" t="s">
        <v>42</v>
      </c>
      <c r="K91" s="71"/>
      <c r="L91" s="71"/>
      <c r="M91" s="72">
        <f>SUM(I10:I84)</f>
        <v>64</v>
      </c>
    </row>
    <row r="92" spans="1:13" ht="16.5" thickTop="1" x14ac:dyDescent="0.25">
      <c r="A92" s="73"/>
      <c r="B92" s="74" t="s">
        <v>1584</v>
      </c>
      <c r="C92" s="75"/>
      <c r="D92" s="75"/>
      <c r="E92" s="75"/>
      <c r="F92" s="76"/>
      <c r="G92" s="75"/>
      <c r="H92" s="75"/>
      <c r="I92" s="75"/>
      <c r="J92" s="75"/>
      <c r="K92" s="76"/>
      <c r="L92" s="76"/>
      <c r="M92" s="77"/>
    </row>
  </sheetData>
  <printOptions gridLinesSet="0"/>
  <pageMargins left="0.75" right="0.25" top="0.75" bottom="0.55000000000000004" header="0.5" footer="0.5"/>
  <pageSetup scale="48" orientation="portrait" horizontalDpi="300" verticalDpi="300" r:id="rId1"/>
  <headerFooter alignWithMargins="0">
    <oddHeader>&amp;L&amp;D</oddHeader>
    <oddFooter>&amp;LAIRSGL02.XLS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92"/>
  <sheetViews>
    <sheetView showGridLines="0" zoomScale="80" zoomScaleNormal="8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52.42578125" style="11" customWidth="1"/>
    <col min="11" max="12" width="10" style="11" customWidth="1"/>
    <col min="13" max="13" width="13.85546875" style="11" customWidth="1"/>
    <col min="14" max="14" width="2.28515625" style="11" customWidth="1"/>
    <col min="15" max="16384" width="12.5703125" style="11"/>
  </cols>
  <sheetData>
    <row r="1" spans="1:14" x14ac:dyDescent="0.25">
      <c r="L1" s="12" t="s">
        <v>15</v>
      </c>
    </row>
    <row r="3" spans="1:14" ht="30.75" x14ac:dyDescent="0.45">
      <c r="A3" s="13" t="s">
        <v>0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</row>
    <row r="4" spans="1:14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</row>
    <row r="5" spans="1:14" ht="30.75" x14ac:dyDescent="0.45">
      <c r="A5" s="13" t="s">
        <v>1492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</row>
    <row r="6" spans="1:14" x14ac:dyDescent="0.25">
      <c r="L6" s="12" t="s">
        <v>3</v>
      </c>
    </row>
    <row r="8" spans="1:14" x14ac:dyDescent="0.25">
      <c r="A8" s="15" t="s">
        <v>17</v>
      </c>
      <c r="B8" s="16"/>
      <c r="C8" s="17" t="s">
        <v>18</v>
      </c>
      <c r="D8" s="18"/>
      <c r="E8" s="19"/>
      <c r="F8" s="20" t="s">
        <v>19</v>
      </c>
      <c r="G8" s="20" t="s">
        <v>20</v>
      </c>
      <c r="H8" s="20" t="s">
        <v>21</v>
      </c>
      <c r="I8" s="20" t="s">
        <v>22</v>
      </c>
      <c r="J8" s="20" t="s">
        <v>23</v>
      </c>
      <c r="K8" s="20" t="s">
        <v>5</v>
      </c>
      <c r="L8" s="20" t="s">
        <v>24</v>
      </c>
      <c r="M8" s="20" t="s">
        <v>25</v>
      </c>
    </row>
    <row r="9" spans="1:14" ht="16.5" thickBot="1" x14ac:dyDescent="0.3">
      <c r="A9" s="21"/>
      <c r="B9" s="22"/>
      <c r="C9" s="23" t="s">
        <v>26</v>
      </c>
      <c r="D9" s="23" t="s">
        <v>27</v>
      </c>
      <c r="E9" s="24" t="s">
        <v>28</v>
      </c>
      <c r="F9" s="22"/>
      <c r="G9" s="22"/>
      <c r="H9" s="24" t="s">
        <v>29</v>
      </c>
      <c r="I9" s="25" t="s">
        <v>30</v>
      </c>
      <c r="J9" s="22"/>
      <c r="K9" s="24" t="s">
        <v>10</v>
      </c>
      <c r="L9" s="24" t="s">
        <v>11</v>
      </c>
      <c r="M9" s="24" t="s">
        <v>10</v>
      </c>
    </row>
    <row r="10" spans="1:14" ht="16.5" thickTop="1" x14ac:dyDescent="0.25">
      <c r="A10" s="26">
        <v>1</v>
      </c>
      <c r="B10" s="27" t="s">
        <v>30</v>
      </c>
      <c r="C10" s="27" t="s">
        <v>1493</v>
      </c>
      <c r="D10" s="28">
        <v>1</v>
      </c>
      <c r="E10" s="29"/>
      <c r="F10" s="30">
        <v>0.1</v>
      </c>
      <c r="G10" s="27" t="s">
        <v>1494</v>
      </c>
      <c r="H10" s="34">
        <v>1885</v>
      </c>
      <c r="I10" s="31"/>
      <c r="J10" s="29"/>
      <c r="K10" s="32" t="str">
        <f t="shared" ref="K10:K73" si="0">IF(F10*I10&gt;0,F10*I10," ")</f>
        <v xml:space="preserve"> </v>
      </c>
      <c r="L10" s="33" t="str">
        <f>K10</f>
        <v xml:space="preserve"> </v>
      </c>
      <c r="M10" s="33"/>
    </row>
    <row r="11" spans="1:14" x14ac:dyDescent="0.25">
      <c r="A11" s="26">
        <f t="shared" ref="A11:A32" si="1">A10+1</f>
        <v>2</v>
      </c>
      <c r="B11" s="29"/>
      <c r="C11" s="27" t="s">
        <v>1493</v>
      </c>
      <c r="D11" s="28">
        <f>D10+1</f>
        <v>2</v>
      </c>
      <c r="E11" s="29"/>
      <c r="F11" s="30">
        <v>0.1</v>
      </c>
      <c r="G11" s="27" t="s">
        <v>1494</v>
      </c>
      <c r="H11" s="34">
        <v>1888</v>
      </c>
      <c r="I11" s="35"/>
      <c r="J11" s="29"/>
      <c r="K11" s="32" t="str">
        <f t="shared" si="0"/>
        <v xml:space="preserve"> </v>
      </c>
      <c r="L11" s="33" t="str">
        <f>K11</f>
        <v xml:space="preserve"> </v>
      </c>
      <c r="M11" s="32"/>
    </row>
    <row r="12" spans="1:14" x14ac:dyDescent="0.25">
      <c r="A12" s="26">
        <f t="shared" si="1"/>
        <v>3</v>
      </c>
      <c r="B12" s="29"/>
      <c r="C12" s="27" t="s">
        <v>1493</v>
      </c>
      <c r="D12" s="28">
        <f t="shared" ref="D12:D32" si="2">D11+1</f>
        <v>3</v>
      </c>
      <c r="E12" s="29"/>
      <c r="F12" s="30">
        <v>0.1</v>
      </c>
      <c r="G12" s="27" t="s">
        <v>1494</v>
      </c>
      <c r="H12" s="34">
        <v>1893</v>
      </c>
      <c r="I12" s="35"/>
      <c r="J12" s="29"/>
      <c r="K12" s="32" t="str">
        <f t="shared" si="0"/>
        <v xml:space="preserve"> </v>
      </c>
      <c r="L12" s="33" t="str">
        <f>K12</f>
        <v xml:space="preserve"> </v>
      </c>
      <c r="M12" s="32"/>
    </row>
    <row r="13" spans="1:14" x14ac:dyDescent="0.25">
      <c r="A13" s="26">
        <f t="shared" si="1"/>
        <v>4</v>
      </c>
      <c r="B13" s="29"/>
      <c r="C13" s="27" t="s">
        <v>1493</v>
      </c>
      <c r="D13" s="28">
        <f t="shared" si="2"/>
        <v>4</v>
      </c>
      <c r="E13" s="29"/>
      <c r="F13" s="30">
        <v>0.1</v>
      </c>
      <c r="G13" s="27" t="s">
        <v>1494</v>
      </c>
      <c r="H13" s="34">
        <v>1894</v>
      </c>
      <c r="I13" s="35"/>
      <c r="J13" s="29"/>
      <c r="K13" s="32" t="str">
        <f t="shared" si="0"/>
        <v xml:space="preserve"> </v>
      </c>
      <c r="L13" s="33" t="str">
        <f>K13</f>
        <v xml:space="preserve"> </v>
      </c>
      <c r="M13" s="32"/>
    </row>
    <row r="14" spans="1:14" x14ac:dyDescent="0.25">
      <c r="A14" s="26">
        <f t="shared" si="1"/>
        <v>5</v>
      </c>
      <c r="B14" s="29"/>
      <c r="C14" s="27" t="s">
        <v>1493</v>
      </c>
      <c r="D14" s="28">
        <f t="shared" si="2"/>
        <v>5</v>
      </c>
      <c r="E14" s="29"/>
      <c r="F14" s="30">
        <v>0.1</v>
      </c>
      <c r="G14" s="27" t="s">
        <v>1494</v>
      </c>
      <c r="H14" s="34">
        <v>1895</v>
      </c>
      <c r="I14" s="35"/>
      <c r="J14" s="29"/>
      <c r="K14" s="32" t="str">
        <f t="shared" si="0"/>
        <v xml:space="preserve"> </v>
      </c>
      <c r="L14" s="33" t="str">
        <f>K14</f>
        <v xml:space="preserve"> </v>
      </c>
      <c r="M14" s="32"/>
    </row>
    <row r="15" spans="1:14" x14ac:dyDescent="0.25">
      <c r="A15" s="26">
        <f t="shared" si="1"/>
        <v>6</v>
      </c>
      <c r="B15" s="29"/>
      <c r="C15" s="27" t="s">
        <v>1493</v>
      </c>
      <c r="D15" s="28">
        <f t="shared" si="2"/>
        <v>6</v>
      </c>
      <c r="E15" s="29"/>
      <c r="F15" s="30">
        <v>0.1</v>
      </c>
      <c r="G15" s="27" t="s">
        <v>1495</v>
      </c>
      <c r="H15" s="34">
        <v>1902</v>
      </c>
      <c r="I15" s="35">
        <v>1</v>
      </c>
      <c r="J15" s="29" t="s">
        <v>1671</v>
      </c>
      <c r="K15" s="32">
        <f t="shared" si="0"/>
        <v>0.1</v>
      </c>
      <c r="L15" s="33">
        <v>1</v>
      </c>
      <c r="M15" s="32">
        <v>260</v>
      </c>
    </row>
    <row r="16" spans="1:14" x14ac:dyDescent="0.25">
      <c r="A16" s="26">
        <f t="shared" si="1"/>
        <v>7</v>
      </c>
      <c r="B16" s="29"/>
      <c r="C16" s="27" t="s">
        <v>1493</v>
      </c>
      <c r="D16" s="28">
        <f t="shared" si="2"/>
        <v>7</v>
      </c>
      <c r="E16" s="29"/>
      <c r="F16" s="30">
        <v>0.1</v>
      </c>
      <c r="G16" s="27" t="s">
        <v>1496</v>
      </c>
      <c r="H16" s="34">
        <v>1908</v>
      </c>
      <c r="I16" s="35"/>
      <c r="J16" s="29"/>
      <c r="K16" s="32" t="str">
        <f t="shared" si="0"/>
        <v xml:space="preserve"> </v>
      </c>
      <c r="L16" s="33" t="str">
        <f>K16</f>
        <v xml:space="preserve"> </v>
      </c>
      <c r="M16" s="32"/>
    </row>
    <row r="17" spans="1:13" x14ac:dyDescent="0.25">
      <c r="A17" s="26">
        <f t="shared" si="1"/>
        <v>8</v>
      </c>
      <c r="B17" s="29"/>
      <c r="C17" s="27" t="s">
        <v>1493</v>
      </c>
      <c r="D17" s="28">
        <f t="shared" si="2"/>
        <v>8</v>
      </c>
      <c r="E17" s="29"/>
      <c r="F17" s="30">
        <v>0.1</v>
      </c>
      <c r="G17" s="27" t="s">
        <v>1495</v>
      </c>
      <c r="H17" s="34">
        <v>1911</v>
      </c>
      <c r="I17" s="35"/>
      <c r="J17" s="29"/>
      <c r="K17" s="32" t="str">
        <f t="shared" si="0"/>
        <v xml:space="preserve"> </v>
      </c>
      <c r="L17" s="33" t="str">
        <f>K17</f>
        <v xml:space="preserve"> </v>
      </c>
      <c r="M17" s="32"/>
    </row>
    <row r="18" spans="1:13" x14ac:dyDescent="0.25">
      <c r="A18" s="26">
        <f t="shared" si="1"/>
        <v>9</v>
      </c>
      <c r="B18" s="29"/>
      <c r="C18" s="27" t="s">
        <v>1493</v>
      </c>
      <c r="D18" s="28">
        <f t="shared" si="2"/>
        <v>9</v>
      </c>
      <c r="E18" s="29"/>
      <c r="F18" s="30">
        <v>0.1</v>
      </c>
      <c r="G18" s="27" t="s">
        <v>1495</v>
      </c>
      <c r="H18" s="34">
        <v>1914</v>
      </c>
      <c r="I18" s="35"/>
      <c r="J18" s="29"/>
      <c r="K18" s="32" t="str">
        <f t="shared" si="0"/>
        <v xml:space="preserve"> </v>
      </c>
      <c r="L18" s="33" t="str">
        <f>K18</f>
        <v xml:space="preserve"> </v>
      </c>
      <c r="M18" s="32"/>
    </row>
    <row r="19" spans="1:13" x14ac:dyDescent="0.25">
      <c r="A19" s="26">
        <f t="shared" si="1"/>
        <v>10</v>
      </c>
      <c r="B19" s="29"/>
      <c r="C19" s="27" t="s">
        <v>1493</v>
      </c>
      <c r="D19" s="28">
        <f t="shared" si="2"/>
        <v>10</v>
      </c>
      <c r="E19" s="29"/>
      <c r="F19" s="30">
        <v>0.1</v>
      </c>
      <c r="G19" s="27" t="s">
        <v>1495</v>
      </c>
      <c r="H19" s="34">
        <v>1916</v>
      </c>
      <c r="I19" s="35"/>
      <c r="J19" s="29"/>
      <c r="K19" s="32" t="str">
        <f t="shared" si="0"/>
        <v xml:space="preserve"> </v>
      </c>
      <c r="L19" s="33" t="str">
        <f>K19</f>
        <v xml:space="preserve"> </v>
      </c>
      <c r="M19" s="32"/>
    </row>
    <row r="20" spans="1:13" x14ac:dyDescent="0.25">
      <c r="A20" s="26">
        <f t="shared" si="1"/>
        <v>11</v>
      </c>
      <c r="B20" s="29"/>
      <c r="C20" s="27" t="s">
        <v>1493</v>
      </c>
      <c r="D20" s="28">
        <f t="shared" si="2"/>
        <v>11</v>
      </c>
      <c r="E20" s="29"/>
      <c r="F20" s="30">
        <v>0.1</v>
      </c>
      <c r="G20" s="27" t="s">
        <v>1495</v>
      </c>
      <c r="H20" s="34">
        <v>1917</v>
      </c>
      <c r="I20" s="35">
        <v>1</v>
      </c>
      <c r="J20" s="29" t="s">
        <v>53</v>
      </c>
      <c r="K20" s="32">
        <f t="shared" si="0"/>
        <v>0.1</v>
      </c>
      <c r="L20" s="33">
        <v>0</v>
      </c>
      <c r="M20" s="32">
        <v>0.75</v>
      </c>
    </row>
    <row r="21" spans="1:13" x14ac:dyDescent="0.25">
      <c r="A21" s="26">
        <f t="shared" si="1"/>
        <v>12</v>
      </c>
      <c r="B21" s="29"/>
      <c r="C21" s="27" t="s">
        <v>1493</v>
      </c>
      <c r="D21" s="28">
        <f t="shared" si="2"/>
        <v>12</v>
      </c>
      <c r="E21" s="29"/>
      <c r="F21" s="30">
        <v>0.1</v>
      </c>
      <c r="G21" s="27" t="s">
        <v>1497</v>
      </c>
      <c r="H21" s="34">
        <v>1922</v>
      </c>
      <c r="I21" s="35">
        <v>1</v>
      </c>
      <c r="J21" s="29" t="s">
        <v>78</v>
      </c>
      <c r="K21" s="32">
        <f t="shared" si="0"/>
        <v>0.1</v>
      </c>
      <c r="L21" s="33">
        <v>28</v>
      </c>
      <c r="M21" s="32">
        <v>175</v>
      </c>
    </row>
    <row r="22" spans="1:13" x14ac:dyDescent="0.25">
      <c r="A22" s="26">
        <f t="shared" si="1"/>
        <v>13</v>
      </c>
      <c r="B22" s="29"/>
      <c r="C22" s="27" t="s">
        <v>1493</v>
      </c>
      <c r="D22" s="28">
        <f t="shared" si="2"/>
        <v>13</v>
      </c>
      <c r="E22" s="29"/>
      <c r="F22" s="30">
        <v>0.15</v>
      </c>
      <c r="G22" s="27" t="s">
        <v>1497</v>
      </c>
      <c r="H22" s="34">
        <v>1925</v>
      </c>
      <c r="I22" s="35">
        <v>1</v>
      </c>
      <c r="J22" s="29" t="s">
        <v>54</v>
      </c>
      <c r="K22" s="32">
        <f t="shared" si="0"/>
        <v>0.15</v>
      </c>
      <c r="L22" s="33">
        <v>20</v>
      </c>
      <c r="M22" s="32">
        <v>95</v>
      </c>
    </row>
    <row r="23" spans="1:13" x14ac:dyDescent="0.25">
      <c r="A23" s="26">
        <f t="shared" si="1"/>
        <v>14</v>
      </c>
      <c r="B23" s="29"/>
      <c r="C23" s="27" t="s">
        <v>1493</v>
      </c>
      <c r="D23" s="28">
        <f t="shared" si="2"/>
        <v>14</v>
      </c>
      <c r="E23" s="29"/>
      <c r="F23" s="30">
        <v>0.2</v>
      </c>
      <c r="G23" s="27" t="s">
        <v>1498</v>
      </c>
      <c r="H23" s="34">
        <v>1925</v>
      </c>
      <c r="I23" s="35">
        <v>1</v>
      </c>
      <c r="J23" s="29" t="s">
        <v>1601</v>
      </c>
      <c r="K23" s="32">
        <f t="shared" si="0"/>
        <v>0.2</v>
      </c>
      <c r="L23" s="33">
        <v>1</v>
      </c>
      <c r="M23" s="32">
        <v>4.25</v>
      </c>
    </row>
    <row r="24" spans="1:13" x14ac:dyDescent="0.25">
      <c r="A24" s="26">
        <f t="shared" si="1"/>
        <v>15</v>
      </c>
      <c r="B24" s="29"/>
      <c r="C24" s="27" t="s">
        <v>1493</v>
      </c>
      <c r="D24" s="28">
        <f t="shared" si="2"/>
        <v>15</v>
      </c>
      <c r="E24" s="29"/>
      <c r="F24" s="30">
        <v>0.1</v>
      </c>
      <c r="G24" s="27" t="s">
        <v>1497</v>
      </c>
      <c r="H24" s="34">
        <v>1927</v>
      </c>
      <c r="I24" s="35">
        <v>1</v>
      </c>
      <c r="J24" s="29" t="s">
        <v>104</v>
      </c>
      <c r="K24" s="32">
        <f t="shared" si="0"/>
        <v>0.1</v>
      </c>
      <c r="L24" s="33">
        <v>0.25</v>
      </c>
      <c r="M24" s="32">
        <v>1.2</v>
      </c>
    </row>
    <row r="25" spans="1:13" x14ac:dyDescent="0.25">
      <c r="A25" s="26">
        <f t="shared" si="1"/>
        <v>16</v>
      </c>
      <c r="B25" s="29"/>
      <c r="C25" s="27" t="s">
        <v>1493</v>
      </c>
      <c r="D25" s="28">
        <f t="shared" si="2"/>
        <v>16</v>
      </c>
      <c r="E25" s="29"/>
      <c r="F25" s="30">
        <v>0.15</v>
      </c>
      <c r="G25" s="27" t="s">
        <v>1497</v>
      </c>
      <c r="H25" s="34">
        <v>1931</v>
      </c>
      <c r="I25" s="35">
        <v>1</v>
      </c>
      <c r="J25" s="29" t="s">
        <v>78</v>
      </c>
      <c r="K25" s="32">
        <f t="shared" si="0"/>
        <v>0.15</v>
      </c>
      <c r="L25" s="33">
        <v>0.25</v>
      </c>
      <c r="M25" s="32">
        <v>0.9</v>
      </c>
    </row>
    <row r="26" spans="1:13" x14ac:dyDescent="0.25">
      <c r="A26" s="26">
        <f t="shared" si="1"/>
        <v>17</v>
      </c>
      <c r="B26" s="29"/>
      <c r="C26" s="27" t="s">
        <v>1493</v>
      </c>
      <c r="D26" s="28">
        <f t="shared" si="2"/>
        <v>17</v>
      </c>
      <c r="E26" s="29"/>
      <c r="F26" s="30">
        <v>0.13</v>
      </c>
      <c r="G26" s="27" t="s">
        <v>1497</v>
      </c>
      <c r="H26" s="34">
        <v>1944</v>
      </c>
      <c r="I26" s="35">
        <v>1</v>
      </c>
      <c r="J26" s="29" t="s">
        <v>54</v>
      </c>
      <c r="K26" s="32">
        <f t="shared" si="0"/>
        <v>0.13</v>
      </c>
      <c r="L26" s="33">
        <v>0.25</v>
      </c>
      <c r="M26" s="32">
        <v>0.6</v>
      </c>
    </row>
    <row r="27" spans="1:13" x14ac:dyDescent="0.25">
      <c r="A27" s="26">
        <f t="shared" si="1"/>
        <v>18</v>
      </c>
      <c r="B27" s="29"/>
      <c r="C27" s="27" t="s">
        <v>1493</v>
      </c>
      <c r="D27" s="28">
        <f t="shared" si="2"/>
        <v>18</v>
      </c>
      <c r="E27" s="29"/>
      <c r="F27" s="30">
        <v>0.17</v>
      </c>
      <c r="G27" s="27" t="s">
        <v>1497</v>
      </c>
      <c r="H27" s="34">
        <v>1944</v>
      </c>
      <c r="I27" s="35">
        <v>1</v>
      </c>
      <c r="J27" s="29" t="s">
        <v>54</v>
      </c>
      <c r="K27" s="32">
        <f t="shared" si="0"/>
        <v>0.17</v>
      </c>
      <c r="L27" s="33">
        <v>0.5</v>
      </c>
      <c r="M27" s="32">
        <v>3.5</v>
      </c>
    </row>
    <row r="28" spans="1:13" x14ac:dyDescent="0.25">
      <c r="A28" s="26">
        <f t="shared" si="1"/>
        <v>19</v>
      </c>
      <c r="B28" s="29"/>
      <c r="C28" s="27" t="s">
        <v>1493</v>
      </c>
      <c r="D28" s="28">
        <f t="shared" si="2"/>
        <v>19</v>
      </c>
      <c r="E28" s="29"/>
      <c r="F28" s="30">
        <v>0.2</v>
      </c>
      <c r="G28" s="27" t="s">
        <v>1498</v>
      </c>
      <c r="H28" s="34">
        <v>1951</v>
      </c>
      <c r="I28" s="35">
        <v>1</v>
      </c>
      <c r="J28" s="29" t="s">
        <v>104</v>
      </c>
      <c r="K28" s="32">
        <f t="shared" si="0"/>
        <v>0.2</v>
      </c>
      <c r="L28" s="33">
        <f t="shared" ref="L28:L84" si="3">K28</f>
        <v>0.2</v>
      </c>
      <c r="M28" s="32">
        <v>1.2</v>
      </c>
    </row>
    <row r="29" spans="1:13" x14ac:dyDescent="0.25">
      <c r="A29" s="26">
        <f t="shared" si="1"/>
        <v>20</v>
      </c>
      <c r="B29" s="29"/>
      <c r="C29" s="27" t="s">
        <v>1493</v>
      </c>
      <c r="D29" s="28">
        <f t="shared" si="2"/>
        <v>20</v>
      </c>
      <c r="E29" s="29"/>
      <c r="F29" s="30">
        <v>0.2</v>
      </c>
      <c r="G29" s="27" t="s">
        <v>1499</v>
      </c>
      <c r="H29" s="34">
        <v>1954</v>
      </c>
      <c r="I29" s="35">
        <v>1</v>
      </c>
      <c r="J29" s="29"/>
      <c r="K29" s="32">
        <f t="shared" si="0"/>
        <v>0.2</v>
      </c>
      <c r="L29" s="33">
        <f t="shared" si="3"/>
        <v>0.2</v>
      </c>
      <c r="M29" s="32">
        <v>0.4</v>
      </c>
    </row>
    <row r="30" spans="1:13" x14ac:dyDescent="0.25">
      <c r="A30" s="26">
        <f t="shared" si="1"/>
        <v>21</v>
      </c>
      <c r="B30" s="29"/>
      <c r="C30" s="27" t="s">
        <v>1493</v>
      </c>
      <c r="D30" s="28">
        <f t="shared" si="2"/>
        <v>21</v>
      </c>
      <c r="E30" s="29"/>
      <c r="F30" s="30">
        <v>0.3</v>
      </c>
      <c r="G30" s="27" t="s">
        <v>1499</v>
      </c>
      <c r="H30" s="34">
        <v>1957</v>
      </c>
      <c r="I30" s="35">
        <v>1</v>
      </c>
      <c r="J30" s="29"/>
      <c r="K30" s="32">
        <f t="shared" si="0"/>
        <v>0.3</v>
      </c>
      <c r="L30" s="33">
        <f t="shared" si="3"/>
        <v>0.3</v>
      </c>
      <c r="M30" s="32">
        <v>0.5</v>
      </c>
    </row>
    <row r="31" spans="1:13" x14ac:dyDescent="0.25">
      <c r="A31" s="26">
        <f t="shared" si="1"/>
        <v>22</v>
      </c>
      <c r="B31" s="29"/>
      <c r="C31" s="27" t="s">
        <v>1493</v>
      </c>
      <c r="D31" s="28">
        <f t="shared" si="2"/>
        <v>22</v>
      </c>
      <c r="E31" s="29"/>
      <c r="F31" s="30">
        <v>0.45</v>
      </c>
      <c r="G31" s="27" t="s">
        <v>1500</v>
      </c>
      <c r="H31" s="34">
        <v>1969</v>
      </c>
      <c r="I31" s="35">
        <v>1</v>
      </c>
      <c r="J31" s="29"/>
      <c r="K31" s="32">
        <f t="shared" si="0"/>
        <v>0.45</v>
      </c>
      <c r="L31" s="33">
        <f t="shared" si="3"/>
        <v>0.45</v>
      </c>
      <c r="M31" s="32">
        <v>1.2</v>
      </c>
    </row>
    <row r="32" spans="1:13" x14ac:dyDescent="0.25">
      <c r="A32" s="26">
        <f t="shared" si="1"/>
        <v>23</v>
      </c>
      <c r="B32" s="29"/>
      <c r="C32" s="27" t="s">
        <v>1493</v>
      </c>
      <c r="D32" s="28">
        <f t="shared" si="2"/>
        <v>23</v>
      </c>
      <c r="E32" s="29"/>
      <c r="F32" s="30">
        <v>0.6</v>
      </c>
      <c r="G32" s="27" t="s">
        <v>1500</v>
      </c>
      <c r="H32" s="34">
        <v>1971</v>
      </c>
      <c r="I32" s="35">
        <v>1</v>
      </c>
      <c r="J32" s="29"/>
      <c r="K32" s="32">
        <f t="shared" si="0"/>
        <v>0.6</v>
      </c>
      <c r="L32" s="33">
        <f t="shared" si="3"/>
        <v>0.6</v>
      </c>
      <c r="M32" s="32">
        <v>1.25</v>
      </c>
    </row>
    <row r="33" spans="1:13" x14ac:dyDescent="0.25">
      <c r="A33" s="26"/>
      <c r="B33" s="29"/>
      <c r="C33" s="27"/>
      <c r="D33" s="28"/>
      <c r="E33" s="29"/>
      <c r="F33" s="30"/>
      <c r="G33" s="27"/>
      <c r="H33" s="34"/>
      <c r="I33" s="35"/>
      <c r="J33" s="29"/>
      <c r="K33" s="32" t="str">
        <f t="shared" si="0"/>
        <v xml:space="preserve"> </v>
      </c>
      <c r="L33" s="33" t="str">
        <f t="shared" si="3"/>
        <v xml:space="preserve"> </v>
      </c>
      <c r="M33" s="32"/>
    </row>
    <row r="34" spans="1:13" x14ac:dyDescent="0.25">
      <c r="A34" s="26"/>
      <c r="B34" s="29"/>
      <c r="C34" s="27"/>
      <c r="D34" s="28"/>
      <c r="E34" s="29"/>
      <c r="F34" s="30"/>
      <c r="G34" s="27"/>
      <c r="H34" s="34"/>
      <c r="I34" s="35"/>
      <c r="J34" s="29"/>
      <c r="K34" s="32" t="str">
        <f t="shared" si="0"/>
        <v xml:space="preserve"> </v>
      </c>
      <c r="L34" s="33" t="str">
        <f t="shared" si="3"/>
        <v xml:space="preserve"> </v>
      </c>
      <c r="M34" s="32"/>
    </row>
    <row r="35" spans="1:13" x14ac:dyDescent="0.25">
      <c r="A35" s="26"/>
      <c r="B35" s="29"/>
      <c r="C35" s="27"/>
      <c r="D35" s="28"/>
      <c r="E35" s="29"/>
      <c r="F35" s="30"/>
      <c r="G35" s="27"/>
      <c r="H35" s="34"/>
      <c r="I35" s="35"/>
      <c r="J35" s="29"/>
      <c r="K35" s="32" t="str">
        <f t="shared" si="0"/>
        <v xml:space="preserve"> </v>
      </c>
      <c r="L35" s="33" t="str">
        <f t="shared" si="3"/>
        <v xml:space="preserve"> </v>
      </c>
      <c r="M35" s="32"/>
    </row>
    <row r="36" spans="1:13" x14ac:dyDescent="0.25">
      <c r="A36" s="26"/>
      <c r="B36" s="29"/>
      <c r="C36" s="27"/>
      <c r="D36" s="28"/>
      <c r="E36" s="29"/>
      <c r="F36" s="30"/>
      <c r="G36" s="27"/>
      <c r="H36" s="34"/>
      <c r="I36" s="35"/>
      <c r="J36" s="29"/>
      <c r="K36" s="32" t="str">
        <f t="shared" si="0"/>
        <v xml:space="preserve"> </v>
      </c>
      <c r="L36" s="33" t="str">
        <f t="shared" si="3"/>
        <v xml:space="preserve"> </v>
      </c>
      <c r="M36" s="32"/>
    </row>
    <row r="37" spans="1:13" x14ac:dyDescent="0.25">
      <c r="A37" s="26"/>
      <c r="B37" s="29"/>
      <c r="C37" s="27"/>
      <c r="D37" s="28"/>
      <c r="E37" s="29"/>
      <c r="F37" s="30"/>
      <c r="G37" s="27"/>
      <c r="H37" s="34"/>
      <c r="I37" s="35"/>
      <c r="J37" s="29"/>
      <c r="K37" s="32" t="str">
        <f t="shared" si="0"/>
        <v xml:space="preserve"> </v>
      </c>
      <c r="L37" s="33" t="str">
        <f t="shared" si="3"/>
        <v xml:space="preserve"> </v>
      </c>
      <c r="M37" s="32"/>
    </row>
    <row r="38" spans="1:13" x14ac:dyDescent="0.25">
      <c r="A38" s="26"/>
      <c r="B38" s="29"/>
      <c r="C38" s="27"/>
      <c r="D38" s="28"/>
      <c r="E38" s="29"/>
      <c r="F38" s="30"/>
      <c r="G38" s="27"/>
      <c r="H38" s="34"/>
      <c r="I38" s="35"/>
      <c r="J38" s="29"/>
      <c r="K38" s="32" t="str">
        <f t="shared" si="0"/>
        <v xml:space="preserve"> </v>
      </c>
      <c r="L38" s="33" t="str">
        <f t="shared" si="3"/>
        <v xml:space="preserve"> </v>
      </c>
      <c r="M38" s="32"/>
    </row>
    <row r="39" spans="1:13" x14ac:dyDescent="0.25">
      <c r="A39" s="26"/>
      <c r="B39" s="29"/>
      <c r="C39" s="27"/>
      <c r="D39" s="28"/>
      <c r="E39" s="29"/>
      <c r="F39" s="30"/>
      <c r="G39" s="27"/>
      <c r="H39" s="34"/>
      <c r="I39" s="35"/>
      <c r="J39" s="29"/>
      <c r="K39" s="32" t="str">
        <f t="shared" si="0"/>
        <v xml:space="preserve"> </v>
      </c>
      <c r="L39" s="33" t="str">
        <f t="shared" si="3"/>
        <v xml:space="preserve"> </v>
      </c>
      <c r="M39" s="32"/>
    </row>
    <row r="40" spans="1:13" x14ac:dyDescent="0.25">
      <c r="A40" s="26"/>
      <c r="B40" s="29"/>
      <c r="C40" s="27"/>
      <c r="D40" s="28"/>
      <c r="E40" s="29"/>
      <c r="F40" s="30"/>
      <c r="G40" s="27"/>
      <c r="H40" s="34"/>
      <c r="I40" s="35"/>
      <c r="J40" s="29"/>
      <c r="K40" s="32" t="str">
        <f t="shared" si="0"/>
        <v xml:space="preserve"> </v>
      </c>
      <c r="L40" s="33" t="str">
        <f t="shared" si="3"/>
        <v xml:space="preserve"> </v>
      </c>
      <c r="M40" s="32"/>
    </row>
    <row r="41" spans="1:13" x14ac:dyDescent="0.25">
      <c r="A41" s="26"/>
      <c r="B41" s="29"/>
      <c r="C41" s="27"/>
      <c r="D41" s="28"/>
      <c r="E41" s="29"/>
      <c r="F41" s="30"/>
      <c r="G41" s="27"/>
      <c r="H41" s="34"/>
      <c r="I41" s="35"/>
      <c r="J41" s="29"/>
      <c r="K41" s="32" t="str">
        <f t="shared" si="0"/>
        <v xml:space="preserve"> </v>
      </c>
      <c r="L41" s="33" t="str">
        <f t="shared" si="3"/>
        <v xml:space="preserve"> </v>
      </c>
      <c r="M41" s="32"/>
    </row>
    <row r="42" spans="1:13" x14ac:dyDescent="0.25">
      <c r="A42" s="26"/>
      <c r="B42" s="29"/>
      <c r="C42" s="27"/>
      <c r="D42" s="28"/>
      <c r="E42" s="29"/>
      <c r="F42" s="30"/>
      <c r="G42" s="27"/>
      <c r="H42" s="34"/>
      <c r="I42" s="35"/>
      <c r="J42" s="29"/>
      <c r="K42" s="32" t="str">
        <f t="shared" si="0"/>
        <v xml:space="preserve"> </v>
      </c>
      <c r="L42" s="33" t="str">
        <f t="shared" si="3"/>
        <v xml:space="preserve"> </v>
      </c>
      <c r="M42" s="32"/>
    </row>
    <row r="43" spans="1:13" x14ac:dyDescent="0.25">
      <c r="A43" s="26"/>
      <c r="B43" s="29"/>
      <c r="C43" s="27"/>
      <c r="D43" s="28"/>
      <c r="E43" s="29"/>
      <c r="F43" s="30"/>
      <c r="G43" s="27"/>
      <c r="H43" s="34"/>
      <c r="I43" s="35"/>
      <c r="J43" s="29"/>
      <c r="K43" s="32" t="str">
        <f t="shared" si="0"/>
        <v xml:space="preserve"> </v>
      </c>
      <c r="L43" s="33" t="str">
        <f t="shared" si="3"/>
        <v xml:space="preserve"> </v>
      </c>
      <c r="M43" s="32"/>
    </row>
    <row r="44" spans="1:13" x14ac:dyDescent="0.25">
      <c r="A44" s="26"/>
      <c r="B44" s="29"/>
      <c r="C44" s="27"/>
      <c r="D44" s="28"/>
      <c r="E44" s="29"/>
      <c r="F44" s="30"/>
      <c r="G44" s="27"/>
      <c r="H44" s="34"/>
      <c r="I44" s="35"/>
      <c r="J44" s="29"/>
      <c r="K44" s="32" t="str">
        <f t="shared" si="0"/>
        <v xml:space="preserve"> </v>
      </c>
      <c r="L44" s="33" t="str">
        <f t="shared" si="3"/>
        <v xml:space="preserve"> </v>
      </c>
      <c r="M44" s="32"/>
    </row>
    <row r="45" spans="1:13" x14ac:dyDescent="0.25">
      <c r="A45" s="26"/>
      <c r="B45" s="29"/>
      <c r="C45" s="27"/>
      <c r="D45" s="28"/>
      <c r="E45" s="29"/>
      <c r="F45" s="30"/>
      <c r="G45" s="27"/>
      <c r="H45" s="34"/>
      <c r="I45" s="35"/>
      <c r="J45" s="29"/>
      <c r="K45" s="32" t="str">
        <f t="shared" si="0"/>
        <v xml:space="preserve"> </v>
      </c>
      <c r="L45" s="33" t="str">
        <f t="shared" si="3"/>
        <v xml:space="preserve"> </v>
      </c>
      <c r="M45" s="32"/>
    </row>
    <row r="46" spans="1:13" x14ac:dyDescent="0.25">
      <c r="A46" s="26"/>
      <c r="B46" s="29"/>
      <c r="C46" s="27"/>
      <c r="D46" s="28"/>
      <c r="E46" s="29"/>
      <c r="F46" s="30"/>
      <c r="G46" s="27"/>
      <c r="H46" s="34"/>
      <c r="I46" s="35"/>
      <c r="J46" s="29"/>
      <c r="K46" s="32" t="str">
        <f t="shared" si="0"/>
        <v xml:space="preserve"> </v>
      </c>
      <c r="L46" s="33" t="str">
        <f t="shared" si="3"/>
        <v xml:space="preserve"> </v>
      </c>
      <c r="M46" s="32"/>
    </row>
    <row r="47" spans="1:13" x14ac:dyDescent="0.25">
      <c r="A47" s="26"/>
      <c r="B47" s="29"/>
      <c r="C47" s="27"/>
      <c r="D47" s="28"/>
      <c r="E47" s="29"/>
      <c r="F47" s="30"/>
      <c r="G47" s="27"/>
      <c r="H47" s="34"/>
      <c r="I47" s="35"/>
      <c r="J47" s="29"/>
      <c r="K47" s="32" t="str">
        <f t="shared" si="0"/>
        <v xml:space="preserve"> </v>
      </c>
      <c r="L47" s="33" t="str">
        <f t="shared" si="3"/>
        <v xml:space="preserve"> </v>
      </c>
      <c r="M47" s="32"/>
    </row>
    <row r="48" spans="1:13" x14ac:dyDescent="0.25">
      <c r="A48" s="26"/>
      <c r="B48" s="29"/>
      <c r="C48" s="27"/>
      <c r="D48" s="28"/>
      <c r="E48" s="29"/>
      <c r="F48" s="30"/>
      <c r="G48" s="27"/>
      <c r="H48" s="34"/>
      <c r="I48" s="35"/>
      <c r="J48" s="29"/>
      <c r="K48" s="32" t="str">
        <f t="shared" si="0"/>
        <v xml:space="preserve"> </v>
      </c>
      <c r="L48" s="33" t="str">
        <f t="shared" si="3"/>
        <v xml:space="preserve"> </v>
      </c>
      <c r="M48" s="32"/>
    </row>
    <row r="49" spans="1:13" x14ac:dyDescent="0.25">
      <c r="A49" s="26"/>
      <c r="B49" s="29"/>
      <c r="C49" s="27"/>
      <c r="D49" s="28"/>
      <c r="E49" s="29"/>
      <c r="F49" s="30"/>
      <c r="G49" s="27"/>
      <c r="H49" s="34"/>
      <c r="I49" s="35"/>
      <c r="J49" s="29"/>
      <c r="K49" s="32" t="str">
        <f t="shared" si="0"/>
        <v xml:space="preserve"> </v>
      </c>
      <c r="L49" s="33" t="str">
        <f t="shared" si="3"/>
        <v xml:space="preserve"> </v>
      </c>
      <c r="M49" s="32"/>
    </row>
    <row r="50" spans="1:13" x14ac:dyDescent="0.25">
      <c r="A50" s="26"/>
      <c r="B50" s="29"/>
      <c r="C50" s="27"/>
      <c r="D50" s="28"/>
      <c r="E50" s="29"/>
      <c r="F50" s="30"/>
      <c r="G50" s="27"/>
      <c r="H50" s="34"/>
      <c r="I50" s="35"/>
      <c r="J50" s="29"/>
      <c r="K50" s="32" t="str">
        <f t="shared" si="0"/>
        <v xml:space="preserve"> </v>
      </c>
      <c r="L50" s="33" t="str">
        <f t="shared" si="3"/>
        <v xml:space="preserve"> </v>
      </c>
      <c r="M50" s="32"/>
    </row>
    <row r="51" spans="1:13" x14ac:dyDescent="0.25">
      <c r="A51" s="26"/>
      <c r="B51" s="29"/>
      <c r="C51" s="27"/>
      <c r="D51" s="28"/>
      <c r="E51" s="29"/>
      <c r="F51" s="30"/>
      <c r="G51" s="27"/>
      <c r="H51" s="34"/>
      <c r="I51" s="35"/>
      <c r="J51" s="29"/>
      <c r="K51" s="32" t="str">
        <f t="shared" si="0"/>
        <v xml:space="preserve"> </v>
      </c>
      <c r="L51" s="33" t="str">
        <f t="shared" si="3"/>
        <v xml:space="preserve"> </v>
      </c>
      <c r="M51" s="32"/>
    </row>
    <row r="52" spans="1:13" x14ac:dyDescent="0.25">
      <c r="A52" s="26"/>
      <c r="B52" s="29"/>
      <c r="C52" s="27"/>
      <c r="D52" s="28"/>
      <c r="E52" s="29"/>
      <c r="F52" s="30"/>
      <c r="G52" s="27"/>
      <c r="H52" s="34"/>
      <c r="I52" s="35"/>
      <c r="J52" s="29"/>
      <c r="K52" s="32" t="str">
        <f t="shared" si="0"/>
        <v xml:space="preserve"> </v>
      </c>
      <c r="L52" s="33" t="str">
        <f t="shared" si="3"/>
        <v xml:space="preserve"> </v>
      </c>
      <c r="M52" s="32"/>
    </row>
    <row r="53" spans="1:13" x14ac:dyDescent="0.25">
      <c r="A53" s="26"/>
      <c r="B53" s="29"/>
      <c r="C53" s="27"/>
      <c r="D53" s="28"/>
      <c r="E53" s="29"/>
      <c r="F53" s="30"/>
      <c r="G53" s="27"/>
      <c r="H53" s="34"/>
      <c r="I53" s="35"/>
      <c r="J53" s="29"/>
      <c r="K53" s="32" t="str">
        <f t="shared" si="0"/>
        <v xml:space="preserve"> </v>
      </c>
      <c r="L53" s="33" t="str">
        <f t="shared" si="3"/>
        <v xml:space="preserve"> </v>
      </c>
      <c r="M53" s="32"/>
    </row>
    <row r="54" spans="1:13" x14ac:dyDescent="0.25">
      <c r="A54" s="26"/>
      <c r="B54" s="29"/>
      <c r="C54" s="27"/>
      <c r="D54" s="28"/>
      <c r="E54" s="29"/>
      <c r="F54" s="30"/>
      <c r="G54" s="27"/>
      <c r="H54" s="34"/>
      <c r="I54" s="35"/>
      <c r="J54" s="29"/>
      <c r="K54" s="32" t="str">
        <f t="shared" si="0"/>
        <v xml:space="preserve"> </v>
      </c>
      <c r="L54" s="33" t="str">
        <f t="shared" si="3"/>
        <v xml:space="preserve"> </v>
      </c>
      <c r="M54" s="32"/>
    </row>
    <row r="55" spans="1:13" x14ac:dyDescent="0.25">
      <c r="A55" s="26"/>
      <c r="B55" s="29"/>
      <c r="C55" s="27"/>
      <c r="D55" s="28"/>
      <c r="E55" s="29"/>
      <c r="F55" s="30"/>
      <c r="G55" s="27"/>
      <c r="H55" s="34"/>
      <c r="I55" s="35"/>
      <c r="J55" s="29"/>
      <c r="K55" s="32" t="str">
        <f t="shared" si="0"/>
        <v xml:space="preserve"> </v>
      </c>
      <c r="L55" s="33" t="str">
        <f t="shared" si="3"/>
        <v xml:space="preserve"> </v>
      </c>
      <c r="M55" s="32"/>
    </row>
    <row r="56" spans="1:13" x14ac:dyDescent="0.25">
      <c r="A56" s="26"/>
      <c r="B56" s="29"/>
      <c r="C56" s="27"/>
      <c r="D56" s="28"/>
      <c r="E56" s="29"/>
      <c r="F56" s="30"/>
      <c r="G56" s="27"/>
      <c r="H56" s="34"/>
      <c r="I56" s="35"/>
      <c r="J56" s="29"/>
      <c r="K56" s="32" t="str">
        <f t="shared" si="0"/>
        <v xml:space="preserve"> </v>
      </c>
      <c r="L56" s="33" t="str">
        <f t="shared" si="3"/>
        <v xml:space="preserve"> </v>
      </c>
      <c r="M56" s="32"/>
    </row>
    <row r="57" spans="1:13" x14ac:dyDescent="0.25">
      <c r="A57" s="26"/>
      <c r="B57" s="29"/>
      <c r="C57" s="27"/>
      <c r="D57" s="28"/>
      <c r="E57" s="29"/>
      <c r="F57" s="30"/>
      <c r="G57" s="27"/>
      <c r="H57" s="34"/>
      <c r="I57" s="35"/>
      <c r="J57" s="29"/>
      <c r="K57" s="32" t="str">
        <f t="shared" si="0"/>
        <v xml:space="preserve"> </v>
      </c>
      <c r="L57" s="33" t="str">
        <f t="shared" si="3"/>
        <v xml:space="preserve"> </v>
      </c>
      <c r="M57" s="32"/>
    </row>
    <row r="58" spans="1:13" x14ac:dyDescent="0.25">
      <c r="A58" s="26"/>
      <c r="B58" s="29"/>
      <c r="C58" s="27"/>
      <c r="D58" s="28"/>
      <c r="E58" s="29"/>
      <c r="F58" s="30"/>
      <c r="G58" s="27"/>
      <c r="H58" s="34"/>
      <c r="I58" s="35"/>
      <c r="J58" s="29"/>
      <c r="K58" s="32" t="str">
        <f t="shared" si="0"/>
        <v xml:space="preserve"> </v>
      </c>
      <c r="L58" s="33" t="str">
        <f t="shared" si="3"/>
        <v xml:space="preserve"> </v>
      </c>
      <c r="M58" s="32"/>
    </row>
    <row r="59" spans="1:13" x14ac:dyDescent="0.25">
      <c r="A59" s="26"/>
      <c r="B59" s="29"/>
      <c r="C59" s="27"/>
      <c r="D59" s="28"/>
      <c r="E59" s="29"/>
      <c r="F59" s="30"/>
      <c r="G59" s="27"/>
      <c r="H59" s="34"/>
      <c r="I59" s="35"/>
      <c r="J59" s="29"/>
      <c r="K59" s="32" t="str">
        <f t="shared" si="0"/>
        <v xml:space="preserve"> </v>
      </c>
      <c r="L59" s="33" t="str">
        <f t="shared" si="3"/>
        <v xml:space="preserve"> </v>
      </c>
      <c r="M59" s="32"/>
    </row>
    <row r="60" spans="1:13" x14ac:dyDescent="0.25">
      <c r="A60" s="26"/>
      <c r="B60" s="29"/>
      <c r="C60" s="27"/>
      <c r="D60" s="28"/>
      <c r="E60" s="29"/>
      <c r="F60" s="30"/>
      <c r="G60" s="27"/>
      <c r="H60" s="34"/>
      <c r="I60" s="35"/>
      <c r="J60" s="29"/>
      <c r="K60" s="32" t="str">
        <f t="shared" si="0"/>
        <v xml:space="preserve"> </v>
      </c>
      <c r="L60" s="33" t="str">
        <f t="shared" si="3"/>
        <v xml:space="preserve"> </v>
      </c>
      <c r="M60" s="32"/>
    </row>
    <row r="61" spans="1:13" x14ac:dyDescent="0.25">
      <c r="A61" s="26"/>
      <c r="B61" s="29"/>
      <c r="C61" s="27"/>
      <c r="D61" s="28"/>
      <c r="E61" s="29"/>
      <c r="F61" s="30"/>
      <c r="G61" s="27"/>
      <c r="H61" s="34"/>
      <c r="I61" s="35"/>
      <c r="J61" s="29"/>
      <c r="K61" s="32" t="str">
        <f t="shared" si="0"/>
        <v xml:space="preserve"> </v>
      </c>
      <c r="L61" s="33" t="str">
        <f t="shared" si="3"/>
        <v xml:space="preserve"> </v>
      </c>
      <c r="M61" s="32"/>
    </row>
    <row r="62" spans="1:13" x14ac:dyDescent="0.25">
      <c r="A62" s="26"/>
      <c r="B62" s="29"/>
      <c r="C62" s="27"/>
      <c r="D62" s="28"/>
      <c r="E62" s="29"/>
      <c r="F62" s="30"/>
      <c r="G62" s="27"/>
      <c r="H62" s="34"/>
      <c r="I62" s="35"/>
      <c r="J62" s="29"/>
      <c r="K62" s="32" t="str">
        <f t="shared" si="0"/>
        <v xml:space="preserve"> </v>
      </c>
      <c r="L62" s="33" t="str">
        <f t="shared" si="3"/>
        <v xml:space="preserve"> </v>
      </c>
      <c r="M62" s="32"/>
    </row>
    <row r="63" spans="1:13" x14ac:dyDescent="0.25">
      <c r="A63" s="26"/>
      <c r="B63" s="29"/>
      <c r="C63" s="27"/>
      <c r="D63" s="28"/>
      <c r="E63" s="29"/>
      <c r="F63" s="30"/>
      <c r="G63" s="27"/>
      <c r="H63" s="34"/>
      <c r="I63" s="35"/>
      <c r="J63" s="29"/>
      <c r="K63" s="32" t="str">
        <f t="shared" si="0"/>
        <v xml:space="preserve"> </v>
      </c>
      <c r="L63" s="33" t="str">
        <f t="shared" si="3"/>
        <v xml:space="preserve"> </v>
      </c>
      <c r="M63" s="32"/>
    </row>
    <row r="64" spans="1:13" x14ac:dyDescent="0.25">
      <c r="A64" s="26"/>
      <c r="B64" s="29"/>
      <c r="C64" s="27"/>
      <c r="D64" s="28"/>
      <c r="E64" s="29"/>
      <c r="F64" s="30"/>
      <c r="G64" s="27"/>
      <c r="H64" s="34"/>
      <c r="I64" s="35"/>
      <c r="J64" s="29"/>
      <c r="K64" s="32" t="str">
        <f t="shared" si="0"/>
        <v xml:space="preserve"> </v>
      </c>
      <c r="L64" s="33" t="str">
        <f t="shared" si="3"/>
        <v xml:space="preserve"> </v>
      </c>
      <c r="M64" s="32"/>
    </row>
    <row r="65" spans="1:13" x14ac:dyDescent="0.25">
      <c r="A65" s="26"/>
      <c r="B65" s="29"/>
      <c r="C65" s="27"/>
      <c r="D65" s="28"/>
      <c r="E65" s="29"/>
      <c r="F65" s="30"/>
      <c r="G65" s="27"/>
      <c r="H65" s="34"/>
      <c r="I65" s="35"/>
      <c r="J65" s="29"/>
      <c r="K65" s="32" t="str">
        <f t="shared" si="0"/>
        <v xml:space="preserve"> </v>
      </c>
      <c r="L65" s="33" t="str">
        <f t="shared" si="3"/>
        <v xml:space="preserve"> </v>
      </c>
      <c r="M65" s="32"/>
    </row>
    <row r="66" spans="1:13" x14ac:dyDescent="0.25">
      <c r="A66" s="26"/>
      <c r="B66" s="29"/>
      <c r="C66" s="27"/>
      <c r="D66" s="28"/>
      <c r="E66" s="29"/>
      <c r="F66" s="30"/>
      <c r="G66" s="27"/>
      <c r="H66" s="34"/>
      <c r="I66" s="35"/>
      <c r="J66" s="29"/>
      <c r="K66" s="32" t="str">
        <f t="shared" si="0"/>
        <v xml:space="preserve"> </v>
      </c>
      <c r="L66" s="33" t="str">
        <f t="shared" si="3"/>
        <v xml:space="preserve"> </v>
      </c>
      <c r="M66" s="32"/>
    </row>
    <row r="67" spans="1:13" x14ac:dyDescent="0.25">
      <c r="A67" s="26"/>
      <c r="B67" s="29"/>
      <c r="C67" s="27"/>
      <c r="D67" s="28"/>
      <c r="E67" s="29"/>
      <c r="F67" s="30"/>
      <c r="G67" s="27"/>
      <c r="H67" s="34"/>
      <c r="I67" s="35"/>
      <c r="J67" s="29"/>
      <c r="K67" s="32" t="str">
        <f t="shared" si="0"/>
        <v xml:space="preserve"> </v>
      </c>
      <c r="L67" s="33" t="str">
        <f t="shared" si="3"/>
        <v xml:space="preserve"> </v>
      </c>
      <c r="M67" s="32"/>
    </row>
    <row r="68" spans="1:13" x14ac:dyDescent="0.25">
      <c r="A68" s="26"/>
      <c r="B68" s="29"/>
      <c r="C68" s="27"/>
      <c r="D68" s="28"/>
      <c r="E68" s="29"/>
      <c r="F68" s="30"/>
      <c r="G68" s="27"/>
      <c r="H68" s="34"/>
      <c r="I68" s="35"/>
      <c r="J68" s="29"/>
      <c r="K68" s="32" t="str">
        <f t="shared" si="0"/>
        <v xml:space="preserve"> </v>
      </c>
      <c r="L68" s="33" t="str">
        <f t="shared" si="3"/>
        <v xml:space="preserve"> </v>
      </c>
      <c r="M68" s="32"/>
    </row>
    <row r="69" spans="1:13" x14ac:dyDescent="0.25">
      <c r="A69" s="26"/>
      <c r="B69" s="29"/>
      <c r="C69" s="27"/>
      <c r="D69" s="28"/>
      <c r="E69" s="29"/>
      <c r="F69" s="30"/>
      <c r="G69" s="27"/>
      <c r="H69" s="34"/>
      <c r="I69" s="35"/>
      <c r="J69" s="29"/>
      <c r="K69" s="32" t="str">
        <f t="shared" si="0"/>
        <v xml:space="preserve"> </v>
      </c>
      <c r="L69" s="33" t="str">
        <f t="shared" si="3"/>
        <v xml:space="preserve"> </v>
      </c>
      <c r="M69" s="32"/>
    </row>
    <row r="70" spans="1:13" x14ac:dyDescent="0.25">
      <c r="A70" s="26"/>
      <c r="B70" s="29"/>
      <c r="C70" s="27"/>
      <c r="D70" s="28"/>
      <c r="E70" s="29"/>
      <c r="F70" s="30"/>
      <c r="G70" s="27"/>
      <c r="H70" s="34"/>
      <c r="I70" s="35"/>
      <c r="J70" s="27"/>
      <c r="K70" s="32" t="str">
        <f t="shared" si="0"/>
        <v xml:space="preserve"> </v>
      </c>
      <c r="L70" s="33" t="str">
        <f t="shared" si="3"/>
        <v xml:space="preserve"> </v>
      </c>
      <c r="M70" s="32"/>
    </row>
    <row r="71" spans="1:13" x14ac:dyDescent="0.25">
      <c r="A71" s="26"/>
      <c r="B71" s="29"/>
      <c r="C71" s="27"/>
      <c r="D71" s="28"/>
      <c r="E71" s="29"/>
      <c r="F71" s="30"/>
      <c r="G71" s="27"/>
      <c r="H71" s="34"/>
      <c r="I71" s="35"/>
      <c r="J71" s="29"/>
      <c r="K71" s="32" t="str">
        <f t="shared" si="0"/>
        <v xml:space="preserve"> </v>
      </c>
      <c r="L71" s="33" t="str">
        <f t="shared" si="3"/>
        <v xml:space="preserve"> </v>
      </c>
      <c r="M71" s="32"/>
    </row>
    <row r="72" spans="1:13" x14ac:dyDescent="0.25">
      <c r="A72" s="26"/>
      <c r="B72" s="29"/>
      <c r="C72" s="27"/>
      <c r="D72" s="28"/>
      <c r="E72" s="29"/>
      <c r="F72" s="30"/>
      <c r="G72" s="27"/>
      <c r="H72" s="34"/>
      <c r="I72" s="35"/>
      <c r="J72" s="29"/>
      <c r="K72" s="32" t="str">
        <f t="shared" si="0"/>
        <v xml:space="preserve"> </v>
      </c>
      <c r="L72" s="33" t="str">
        <f t="shared" si="3"/>
        <v xml:space="preserve"> </v>
      </c>
      <c r="M72" s="32"/>
    </row>
    <row r="73" spans="1:13" x14ac:dyDescent="0.25">
      <c r="A73" s="26"/>
      <c r="B73" s="29"/>
      <c r="C73" s="27"/>
      <c r="D73" s="28"/>
      <c r="E73" s="29"/>
      <c r="F73" s="30"/>
      <c r="G73" s="27"/>
      <c r="H73" s="34"/>
      <c r="I73" s="35"/>
      <c r="J73" s="29"/>
      <c r="K73" s="32" t="str">
        <f t="shared" si="0"/>
        <v xml:space="preserve"> </v>
      </c>
      <c r="L73" s="33" t="str">
        <f t="shared" si="3"/>
        <v xml:space="preserve"> </v>
      </c>
      <c r="M73" s="32"/>
    </row>
    <row r="74" spans="1:13" x14ac:dyDescent="0.25">
      <c r="A74" s="26"/>
      <c r="B74" s="29"/>
      <c r="C74" s="27"/>
      <c r="D74" s="28"/>
      <c r="E74" s="29"/>
      <c r="F74" s="30"/>
      <c r="G74" s="27"/>
      <c r="H74" s="34"/>
      <c r="I74" s="35"/>
      <c r="J74" s="27"/>
      <c r="K74" s="32" t="str">
        <f t="shared" ref="K74:K83" si="4">IF(F74*I74&gt;0,F74*I74," ")</f>
        <v xml:space="preserve"> </v>
      </c>
      <c r="L74" s="33" t="str">
        <f t="shared" si="3"/>
        <v xml:space="preserve"> </v>
      </c>
      <c r="M74" s="32"/>
    </row>
    <row r="75" spans="1:13" x14ac:dyDescent="0.25">
      <c r="A75" s="26"/>
      <c r="B75" s="29"/>
      <c r="C75" s="27"/>
      <c r="D75" s="28"/>
      <c r="E75" s="29"/>
      <c r="F75" s="30"/>
      <c r="G75" s="27"/>
      <c r="H75" s="34"/>
      <c r="I75" s="35"/>
      <c r="J75" s="29"/>
      <c r="K75" s="32" t="str">
        <f t="shared" si="4"/>
        <v xml:space="preserve"> </v>
      </c>
      <c r="L75" s="33" t="str">
        <f t="shared" si="3"/>
        <v xml:space="preserve"> </v>
      </c>
      <c r="M75" s="32"/>
    </row>
    <row r="76" spans="1:13" x14ac:dyDescent="0.25">
      <c r="A76" s="26"/>
      <c r="B76" s="29"/>
      <c r="C76" s="27"/>
      <c r="D76" s="28"/>
      <c r="E76" s="29"/>
      <c r="F76" s="30"/>
      <c r="G76" s="27"/>
      <c r="H76" s="34"/>
      <c r="I76" s="35"/>
      <c r="J76" s="29"/>
      <c r="K76" s="32" t="str">
        <f t="shared" si="4"/>
        <v xml:space="preserve"> </v>
      </c>
      <c r="L76" s="33" t="str">
        <f t="shared" si="3"/>
        <v xml:space="preserve"> </v>
      </c>
      <c r="M76" s="32"/>
    </row>
    <row r="77" spans="1:13" x14ac:dyDescent="0.25">
      <c r="A77" s="26"/>
      <c r="B77" s="29"/>
      <c r="C77" s="27"/>
      <c r="D77" s="28"/>
      <c r="E77" s="29"/>
      <c r="F77" s="30"/>
      <c r="G77" s="27"/>
      <c r="H77" s="34"/>
      <c r="I77" s="35"/>
      <c r="J77" s="29"/>
      <c r="K77" s="32" t="str">
        <f t="shared" si="4"/>
        <v xml:space="preserve"> </v>
      </c>
      <c r="L77" s="33" t="str">
        <f t="shared" si="3"/>
        <v xml:space="preserve"> </v>
      </c>
      <c r="M77" s="32"/>
    </row>
    <row r="78" spans="1:13" x14ac:dyDescent="0.25">
      <c r="A78" s="26"/>
      <c r="B78" s="29"/>
      <c r="C78" s="27"/>
      <c r="D78" s="28"/>
      <c r="E78" s="29"/>
      <c r="F78" s="30"/>
      <c r="G78" s="27"/>
      <c r="H78" s="34"/>
      <c r="I78" s="35"/>
      <c r="J78" s="29"/>
      <c r="K78" s="32" t="str">
        <f t="shared" si="4"/>
        <v xml:space="preserve"> </v>
      </c>
      <c r="L78" s="33" t="str">
        <f t="shared" si="3"/>
        <v xml:space="preserve"> </v>
      </c>
      <c r="M78" s="32"/>
    </row>
    <row r="79" spans="1:13" x14ac:dyDescent="0.25">
      <c r="A79" s="26"/>
      <c r="B79" s="29"/>
      <c r="C79" s="27"/>
      <c r="D79" s="28"/>
      <c r="E79" s="29"/>
      <c r="F79" s="30"/>
      <c r="G79" s="27"/>
      <c r="H79" s="34"/>
      <c r="I79" s="35"/>
      <c r="J79" s="29"/>
      <c r="K79" s="32" t="str">
        <f t="shared" si="4"/>
        <v xml:space="preserve"> </v>
      </c>
      <c r="L79" s="33" t="str">
        <f t="shared" si="3"/>
        <v xml:space="preserve"> </v>
      </c>
      <c r="M79" s="32"/>
    </row>
    <row r="80" spans="1:13" x14ac:dyDescent="0.25">
      <c r="A80" s="26"/>
      <c r="B80" s="29"/>
      <c r="C80" s="27"/>
      <c r="D80" s="28"/>
      <c r="E80" s="29"/>
      <c r="F80" s="30"/>
      <c r="G80" s="27"/>
      <c r="H80" s="34"/>
      <c r="I80" s="35"/>
      <c r="J80" s="29"/>
      <c r="K80" s="32" t="str">
        <f t="shared" si="4"/>
        <v xml:space="preserve"> </v>
      </c>
      <c r="L80" s="33" t="str">
        <f t="shared" si="3"/>
        <v xml:space="preserve"> </v>
      </c>
      <c r="M80" s="32"/>
    </row>
    <row r="81" spans="1:13" x14ac:dyDescent="0.25">
      <c r="A81" s="26"/>
      <c r="B81" s="29"/>
      <c r="C81" s="27"/>
      <c r="D81" s="28"/>
      <c r="E81" s="29"/>
      <c r="F81" s="30"/>
      <c r="G81" s="27"/>
      <c r="H81" s="34"/>
      <c r="I81" s="35"/>
      <c r="J81" s="29"/>
      <c r="K81" s="32" t="str">
        <f t="shared" si="4"/>
        <v xml:space="preserve"> </v>
      </c>
      <c r="L81" s="33" t="str">
        <f t="shared" si="3"/>
        <v xml:space="preserve"> </v>
      </c>
      <c r="M81" s="32"/>
    </row>
    <row r="82" spans="1:13" x14ac:dyDescent="0.25">
      <c r="A82" s="26"/>
      <c r="B82" s="29"/>
      <c r="C82" s="27"/>
      <c r="D82" s="28"/>
      <c r="E82" s="29"/>
      <c r="F82" s="30"/>
      <c r="G82" s="27"/>
      <c r="H82" s="34"/>
      <c r="I82" s="35"/>
      <c r="J82" s="27"/>
      <c r="K82" s="32" t="str">
        <f t="shared" si="4"/>
        <v xml:space="preserve"> </v>
      </c>
      <c r="L82" s="33" t="str">
        <f t="shared" si="3"/>
        <v xml:space="preserve"> </v>
      </c>
      <c r="M82" s="32"/>
    </row>
    <row r="83" spans="1:13" x14ac:dyDescent="0.25">
      <c r="A83" s="26"/>
      <c r="B83" s="29"/>
      <c r="C83" s="27"/>
      <c r="D83" s="28"/>
      <c r="E83" s="29"/>
      <c r="F83" s="30"/>
      <c r="G83" s="27"/>
      <c r="H83" s="34"/>
      <c r="I83" s="35"/>
      <c r="J83" s="29"/>
      <c r="K83" s="32" t="str">
        <f t="shared" si="4"/>
        <v xml:space="preserve"> </v>
      </c>
      <c r="L83" s="33" t="str">
        <f t="shared" si="3"/>
        <v xml:space="preserve"> </v>
      </c>
      <c r="M83" s="32"/>
    </row>
    <row r="84" spans="1:13" ht="16.5" thickBot="1" x14ac:dyDescent="0.3">
      <c r="A84" s="26"/>
      <c r="B84" s="29"/>
      <c r="C84" s="27"/>
      <c r="D84" s="28"/>
      <c r="E84" s="29"/>
      <c r="F84" s="30"/>
      <c r="G84" s="27"/>
      <c r="H84" s="34"/>
      <c r="I84" s="35"/>
      <c r="J84" s="29"/>
      <c r="K84" s="32" t="str">
        <f>IF(F84*I84&gt;0,F84*I84," ")</f>
        <v xml:space="preserve"> </v>
      </c>
      <c r="L84" s="33" t="str">
        <f t="shared" si="3"/>
        <v xml:space="preserve"> </v>
      </c>
      <c r="M84" s="32"/>
    </row>
    <row r="85" spans="1:13" ht="16.5" thickTop="1" x14ac:dyDescent="0.25">
      <c r="A85" s="37"/>
      <c r="B85" s="38"/>
      <c r="C85" s="38"/>
      <c r="D85" s="39"/>
      <c r="E85" s="38"/>
      <c r="F85" s="40"/>
      <c r="G85" s="38"/>
      <c r="H85" s="38"/>
      <c r="I85" s="41"/>
      <c r="J85" s="42"/>
      <c r="K85" s="43"/>
      <c r="L85" s="44"/>
      <c r="M85" s="45"/>
    </row>
    <row r="86" spans="1:13" ht="16.5" thickBot="1" x14ac:dyDescent="0.3">
      <c r="A86" s="46"/>
      <c r="B86" s="47" t="s">
        <v>36</v>
      </c>
      <c r="C86" s="48"/>
      <c r="D86" s="49"/>
      <c r="E86" s="48"/>
      <c r="F86" s="50"/>
      <c r="G86" s="48"/>
      <c r="H86" s="48"/>
      <c r="I86" s="51"/>
      <c r="J86" s="52" t="s">
        <v>2</v>
      </c>
      <c r="K86" s="53"/>
      <c r="L86" s="53"/>
      <c r="M86" s="54"/>
    </row>
    <row r="87" spans="1:13" ht="16.5" thickTop="1" x14ac:dyDescent="0.25">
      <c r="A87" s="46"/>
      <c r="B87" s="55" t="s">
        <v>37</v>
      </c>
      <c r="C87" s="48"/>
      <c r="D87" s="49"/>
      <c r="E87" s="56"/>
      <c r="F87" s="57"/>
      <c r="G87" s="56"/>
      <c r="H87" s="56"/>
      <c r="I87" s="51"/>
      <c r="J87" s="58"/>
      <c r="K87" s="59"/>
      <c r="L87" s="59"/>
      <c r="M87" s="60"/>
    </row>
    <row r="88" spans="1:13" x14ac:dyDescent="0.25">
      <c r="A88" s="46"/>
      <c r="B88" s="47" t="s">
        <v>38</v>
      </c>
      <c r="C88" s="48"/>
      <c r="D88" s="49"/>
      <c r="E88" s="56"/>
      <c r="F88" s="57"/>
      <c r="G88" s="56"/>
      <c r="H88" s="56"/>
      <c r="I88" s="51"/>
      <c r="J88" s="61" t="s">
        <v>39</v>
      </c>
      <c r="K88" s="62"/>
      <c r="L88" s="63"/>
      <c r="M88" s="64">
        <f>SUM(K10:K84)</f>
        <v>2.95</v>
      </c>
    </row>
    <row r="89" spans="1:13" x14ac:dyDescent="0.25">
      <c r="A89" s="46"/>
      <c r="B89" s="48"/>
      <c r="C89" s="48"/>
      <c r="D89" s="49"/>
      <c r="E89" s="56"/>
      <c r="F89" s="57"/>
      <c r="G89" s="56"/>
      <c r="H89" s="56"/>
      <c r="I89" s="51"/>
      <c r="J89" s="61" t="s">
        <v>40</v>
      </c>
      <c r="K89" s="62"/>
      <c r="L89" s="63"/>
      <c r="M89" s="64">
        <f>SUM(L10:L84)</f>
        <v>53.000000000000007</v>
      </c>
    </row>
    <row r="90" spans="1:13" x14ac:dyDescent="0.25">
      <c r="A90" s="46"/>
      <c r="B90" s="48"/>
      <c r="C90" s="48"/>
      <c r="D90" s="49"/>
      <c r="E90" s="48"/>
      <c r="F90" s="50"/>
      <c r="G90" s="48"/>
      <c r="H90" s="48"/>
      <c r="I90" s="51"/>
      <c r="J90" s="61" t="s">
        <v>41</v>
      </c>
      <c r="K90" s="62"/>
      <c r="L90" s="63"/>
      <c r="M90" s="64">
        <f>SUM(M10:M84)</f>
        <v>545.75000000000011</v>
      </c>
    </row>
    <row r="91" spans="1:13" ht="16.5" thickBot="1" x14ac:dyDescent="0.3">
      <c r="A91" s="65"/>
      <c r="B91" s="66"/>
      <c r="C91" s="66"/>
      <c r="D91" s="67"/>
      <c r="E91" s="66"/>
      <c r="F91" s="68"/>
      <c r="G91" s="66"/>
      <c r="H91" s="66"/>
      <c r="I91" s="69"/>
      <c r="J91" s="70" t="s">
        <v>42</v>
      </c>
      <c r="K91" s="71"/>
      <c r="L91" s="71"/>
      <c r="M91" s="72">
        <f>SUM(I10:I84)</f>
        <v>14</v>
      </c>
    </row>
    <row r="92" spans="1:13" ht="16.5" thickTop="1" x14ac:dyDescent="0.25">
      <c r="A92" s="73"/>
      <c r="B92" s="74" t="s">
        <v>1584</v>
      </c>
      <c r="C92" s="75"/>
      <c r="D92" s="75"/>
      <c r="E92" s="75"/>
      <c r="F92" s="76"/>
      <c r="G92" s="75"/>
      <c r="H92" s="75"/>
      <c r="I92" s="75"/>
      <c r="J92" s="75"/>
      <c r="K92" s="76"/>
      <c r="L92" s="76"/>
      <c r="M92" s="77"/>
    </row>
  </sheetData>
  <printOptions gridLinesSet="0"/>
  <pageMargins left="0.75" right="0.25" top="0.75" bottom="0.55000000000000004" header="0.5" footer="0.5"/>
  <pageSetup scale="48" orientation="portrait" horizontalDpi="300" verticalDpi="300" r:id="rId1"/>
  <headerFooter alignWithMargins="0">
    <oddHeader>&amp;L&amp;D</oddHeader>
    <oddFooter>&amp;LSPDELSGL.XLS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92"/>
  <sheetViews>
    <sheetView showGridLines="0" zoomScale="80" zoomScaleNormal="8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52.42578125" style="11" customWidth="1"/>
    <col min="11" max="12" width="10" style="11" customWidth="1"/>
    <col min="13" max="13" width="13.85546875" style="11" customWidth="1"/>
    <col min="14" max="14" width="2.28515625" style="11" customWidth="1"/>
    <col min="15" max="16384" width="12.5703125" style="11"/>
  </cols>
  <sheetData>
    <row r="1" spans="1:14" x14ac:dyDescent="0.25">
      <c r="L1" s="12" t="s">
        <v>15</v>
      </c>
    </row>
    <row r="3" spans="1:14" ht="30.75" x14ac:dyDescent="0.45">
      <c r="A3" s="13" t="s">
        <v>0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</row>
    <row r="4" spans="1:14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</row>
    <row r="5" spans="1:14" ht="30.75" x14ac:dyDescent="0.45">
      <c r="A5" s="13" t="s">
        <v>1501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</row>
    <row r="6" spans="1:14" x14ac:dyDescent="0.25">
      <c r="L6" s="12" t="s">
        <v>3</v>
      </c>
    </row>
    <row r="8" spans="1:14" x14ac:dyDescent="0.25">
      <c r="A8" s="15" t="s">
        <v>17</v>
      </c>
      <c r="B8" s="16"/>
      <c r="C8" s="17" t="s">
        <v>18</v>
      </c>
      <c r="D8" s="18"/>
      <c r="E8" s="19"/>
      <c r="F8" s="20" t="s">
        <v>19</v>
      </c>
      <c r="G8" s="20" t="s">
        <v>20</v>
      </c>
      <c r="H8" s="20" t="s">
        <v>21</v>
      </c>
      <c r="I8" s="20" t="s">
        <v>22</v>
      </c>
      <c r="J8" s="20" t="s">
        <v>23</v>
      </c>
      <c r="K8" s="20" t="s">
        <v>5</v>
      </c>
      <c r="L8" s="20" t="s">
        <v>24</v>
      </c>
      <c r="M8" s="20" t="s">
        <v>25</v>
      </c>
    </row>
    <row r="9" spans="1:14" ht="16.5" thickBot="1" x14ac:dyDescent="0.3">
      <c r="A9" s="21"/>
      <c r="B9" s="22"/>
      <c r="C9" s="23" t="s">
        <v>26</v>
      </c>
      <c r="D9" s="23" t="s">
        <v>27</v>
      </c>
      <c r="E9" s="24" t="s">
        <v>28</v>
      </c>
      <c r="F9" s="22"/>
      <c r="G9" s="22"/>
      <c r="H9" s="24" t="s">
        <v>29</v>
      </c>
      <c r="I9" s="25" t="s">
        <v>30</v>
      </c>
      <c r="J9" s="22"/>
      <c r="K9" s="24" t="s">
        <v>10</v>
      </c>
      <c r="L9" s="24" t="s">
        <v>11</v>
      </c>
      <c r="M9" s="24" t="s">
        <v>10</v>
      </c>
    </row>
    <row r="10" spans="1:14" ht="16.5" thickTop="1" x14ac:dyDescent="0.25">
      <c r="A10" s="26">
        <v>1</v>
      </c>
      <c r="B10" s="27" t="s">
        <v>30</v>
      </c>
      <c r="C10" s="27" t="s">
        <v>1502</v>
      </c>
      <c r="D10" s="28">
        <v>1</v>
      </c>
      <c r="E10" s="29"/>
      <c r="F10" s="30"/>
      <c r="G10" s="27"/>
      <c r="H10" s="34"/>
      <c r="I10" s="31"/>
      <c r="J10" s="29"/>
      <c r="K10" s="32" t="str">
        <f t="shared" ref="K10:K73" si="0">IF(F10*I10&gt;0,F10*I10," ")</f>
        <v xml:space="preserve"> </v>
      </c>
      <c r="L10" s="33" t="str">
        <f t="shared" ref="L10:L73" si="1">K10</f>
        <v xml:space="preserve"> </v>
      </c>
      <c r="M10" s="33"/>
    </row>
    <row r="11" spans="1:14" x14ac:dyDescent="0.25">
      <c r="A11" s="26">
        <f t="shared" ref="A11:A74" si="2">A10+1</f>
        <v>2</v>
      </c>
      <c r="B11" s="29"/>
      <c r="C11" s="27" t="s">
        <v>1502</v>
      </c>
      <c r="D11" s="28">
        <f>D10+1</f>
        <v>2</v>
      </c>
      <c r="E11" s="29"/>
      <c r="F11" s="30"/>
      <c r="G11" s="27"/>
      <c r="H11" s="34"/>
      <c r="I11" s="35"/>
      <c r="J11" s="29"/>
      <c r="K11" s="32" t="str">
        <f t="shared" si="0"/>
        <v xml:space="preserve"> </v>
      </c>
      <c r="L11" s="33" t="str">
        <f t="shared" si="1"/>
        <v xml:space="preserve"> </v>
      </c>
      <c r="M11" s="32"/>
    </row>
    <row r="12" spans="1:14" x14ac:dyDescent="0.25">
      <c r="A12" s="26">
        <f t="shared" si="2"/>
        <v>3</v>
      </c>
      <c r="B12" s="29"/>
      <c r="C12" s="27" t="s">
        <v>1502</v>
      </c>
      <c r="D12" s="28">
        <f t="shared" ref="D12:D75" si="3">D11+1</f>
        <v>3</v>
      </c>
      <c r="E12" s="29"/>
      <c r="F12" s="30"/>
      <c r="G12" s="27"/>
      <c r="H12" s="34"/>
      <c r="I12" s="35"/>
      <c r="J12" s="29"/>
      <c r="K12" s="32" t="str">
        <f t="shared" si="0"/>
        <v xml:space="preserve"> </v>
      </c>
      <c r="L12" s="33" t="str">
        <f t="shared" si="1"/>
        <v xml:space="preserve"> </v>
      </c>
      <c r="M12" s="32"/>
    </row>
    <row r="13" spans="1:14" x14ac:dyDescent="0.25">
      <c r="A13" s="26">
        <f t="shared" si="2"/>
        <v>4</v>
      </c>
      <c r="B13" s="29"/>
      <c r="C13" s="27" t="s">
        <v>1502</v>
      </c>
      <c r="D13" s="28">
        <f t="shared" si="3"/>
        <v>4</v>
      </c>
      <c r="E13" s="29"/>
      <c r="F13" s="30"/>
      <c r="G13" s="27"/>
      <c r="H13" s="34"/>
      <c r="I13" s="35"/>
      <c r="J13" s="29"/>
      <c r="K13" s="32" t="str">
        <f t="shared" si="0"/>
        <v xml:space="preserve"> </v>
      </c>
      <c r="L13" s="33" t="str">
        <f t="shared" si="1"/>
        <v xml:space="preserve"> </v>
      </c>
      <c r="M13" s="32"/>
    </row>
    <row r="14" spans="1:14" x14ac:dyDescent="0.25">
      <c r="A14" s="26">
        <f t="shared" si="2"/>
        <v>5</v>
      </c>
      <c r="B14" s="29"/>
      <c r="C14" s="27" t="s">
        <v>1502</v>
      </c>
      <c r="D14" s="28">
        <f t="shared" si="3"/>
        <v>5</v>
      </c>
      <c r="E14" s="29"/>
      <c r="F14" s="30"/>
      <c r="G14" s="27"/>
      <c r="H14" s="34"/>
      <c r="I14" s="35"/>
      <c r="J14" s="29"/>
      <c r="K14" s="32" t="str">
        <f t="shared" si="0"/>
        <v xml:space="preserve"> </v>
      </c>
      <c r="L14" s="33" t="str">
        <f t="shared" si="1"/>
        <v xml:space="preserve"> </v>
      </c>
      <c r="M14" s="32"/>
    </row>
    <row r="15" spans="1:14" x14ac:dyDescent="0.25">
      <c r="A15" s="26">
        <f t="shared" si="2"/>
        <v>6</v>
      </c>
      <c r="B15" s="29"/>
      <c r="C15" s="27" t="s">
        <v>1502</v>
      </c>
      <c r="D15" s="28">
        <f t="shared" si="3"/>
        <v>6</v>
      </c>
      <c r="E15" s="29"/>
      <c r="F15" s="30"/>
      <c r="G15" s="27"/>
      <c r="H15" s="34"/>
      <c r="I15" s="35"/>
      <c r="J15" s="29"/>
      <c r="K15" s="32" t="str">
        <f t="shared" si="0"/>
        <v xml:space="preserve"> </v>
      </c>
      <c r="L15" s="33" t="str">
        <f t="shared" si="1"/>
        <v xml:space="preserve"> </v>
      </c>
      <c r="M15" s="32"/>
    </row>
    <row r="16" spans="1:14" x14ac:dyDescent="0.25">
      <c r="A16" s="26">
        <f t="shared" si="2"/>
        <v>7</v>
      </c>
      <c r="B16" s="29"/>
      <c r="C16" s="27" t="s">
        <v>1502</v>
      </c>
      <c r="D16" s="28">
        <f t="shared" si="3"/>
        <v>7</v>
      </c>
      <c r="E16" s="29"/>
      <c r="F16" s="30"/>
      <c r="G16" s="27"/>
      <c r="H16" s="34"/>
      <c r="I16" s="35"/>
      <c r="J16" s="29"/>
      <c r="K16" s="32" t="str">
        <f t="shared" si="0"/>
        <v xml:space="preserve"> </v>
      </c>
      <c r="L16" s="33" t="str">
        <f t="shared" si="1"/>
        <v xml:space="preserve"> </v>
      </c>
      <c r="M16" s="32"/>
    </row>
    <row r="17" spans="1:13" x14ac:dyDescent="0.25">
      <c r="A17" s="26">
        <f t="shared" si="2"/>
        <v>8</v>
      </c>
      <c r="B17" s="29"/>
      <c r="C17" s="27" t="s">
        <v>1502</v>
      </c>
      <c r="D17" s="28">
        <f t="shared" si="3"/>
        <v>8</v>
      </c>
      <c r="E17" s="29"/>
      <c r="F17" s="30"/>
      <c r="G17" s="27"/>
      <c r="H17" s="34"/>
      <c r="I17" s="35"/>
      <c r="J17" s="29"/>
      <c r="K17" s="32" t="str">
        <f t="shared" si="0"/>
        <v xml:space="preserve"> </v>
      </c>
      <c r="L17" s="33" t="str">
        <f t="shared" si="1"/>
        <v xml:space="preserve"> </v>
      </c>
      <c r="M17" s="32"/>
    </row>
    <row r="18" spans="1:13" x14ac:dyDescent="0.25">
      <c r="A18" s="26">
        <f t="shared" si="2"/>
        <v>9</v>
      </c>
      <c r="B18" s="29"/>
      <c r="C18" s="27" t="s">
        <v>1502</v>
      </c>
      <c r="D18" s="28">
        <f t="shared" si="3"/>
        <v>9</v>
      </c>
      <c r="E18" s="29"/>
      <c r="F18" s="30"/>
      <c r="G18" s="27"/>
      <c r="H18" s="34"/>
      <c r="I18" s="35"/>
      <c r="J18" s="29"/>
      <c r="K18" s="32" t="str">
        <f t="shared" si="0"/>
        <v xml:space="preserve"> </v>
      </c>
      <c r="L18" s="33" t="str">
        <f t="shared" si="1"/>
        <v xml:space="preserve"> </v>
      </c>
      <c r="M18" s="32"/>
    </row>
    <row r="19" spans="1:13" x14ac:dyDescent="0.25">
      <c r="A19" s="26">
        <f t="shared" si="2"/>
        <v>10</v>
      </c>
      <c r="B19" s="29"/>
      <c r="C19" s="27" t="s">
        <v>1502</v>
      </c>
      <c r="D19" s="28">
        <f t="shared" si="3"/>
        <v>10</v>
      </c>
      <c r="E19" s="29"/>
      <c r="F19" s="30"/>
      <c r="G19" s="27"/>
      <c r="H19" s="34"/>
      <c r="I19" s="35"/>
      <c r="J19" s="29"/>
      <c r="K19" s="32" t="str">
        <f t="shared" si="0"/>
        <v xml:space="preserve"> </v>
      </c>
      <c r="L19" s="33" t="str">
        <f t="shared" si="1"/>
        <v xml:space="preserve"> </v>
      </c>
      <c r="M19" s="32"/>
    </row>
    <row r="20" spans="1:13" x14ac:dyDescent="0.25">
      <c r="A20" s="26">
        <f t="shared" si="2"/>
        <v>11</v>
      </c>
      <c r="B20" s="29"/>
      <c r="C20" s="27" t="s">
        <v>1502</v>
      </c>
      <c r="D20" s="28">
        <f t="shared" si="3"/>
        <v>11</v>
      </c>
      <c r="E20" s="29"/>
      <c r="F20" s="30"/>
      <c r="G20" s="27"/>
      <c r="H20" s="34"/>
      <c r="I20" s="35"/>
      <c r="J20" s="29"/>
      <c r="K20" s="32" t="str">
        <f t="shared" si="0"/>
        <v xml:space="preserve"> </v>
      </c>
      <c r="L20" s="33" t="str">
        <f t="shared" si="1"/>
        <v xml:space="preserve"> </v>
      </c>
      <c r="M20" s="32"/>
    </row>
    <row r="21" spans="1:13" x14ac:dyDescent="0.25">
      <c r="A21" s="26">
        <f t="shared" si="2"/>
        <v>12</v>
      </c>
      <c r="B21" s="29"/>
      <c r="C21" s="27" t="s">
        <v>1502</v>
      </c>
      <c r="D21" s="28">
        <f t="shared" si="3"/>
        <v>12</v>
      </c>
      <c r="E21" s="29"/>
      <c r="F21" s="30"/>
      <c r="G21" s="27"/>
      <c r="H21" s="34"/>
      <c r="I21" s="35"/>
      <c r="J21" s="29"/>
      <c r="K21" s="32" t="str">
        <f t="shared" si="0"/>
        <v xml:space="preserve"> </v>
      </c>
      <c r="L21" s="33" t="str">
        <f t="shared" si="1"/>
        <v xml:space="preserve"> </v>
      </c>
      <c r="M21" s="32"/>
    </row>
    <row r="22" spans="1:13" x14ac:dyDescent="0.25">
      <c r="A22" s="26">
        <f t="shared" si="2"/>
        <v>13</v>
      </c>
      <c r="B22" s="29"/>
      <c r="C22" s="27" t="s">
        <v>1502</v>
      </c>
      <c r="D22" s="28">
        <f t="shared" si="3"/>
        <v>13</v>
      </c>
      <c r="E22" s="29"/>
      <c r="F22" s="30"/>
      <c r="G22" s="27"/>
      <c r="H22" s="34"/>
      <c r="I22" s="35"/>
      <c r="J22" s="29"/>
      <c r="K22" s="32" t="str">
        <f t="shared" si="0"/>
        <v xml:space="preserve"> </v>
      </c>
      <c r="L22" s="33" t="str">
        <f t="shared" si="1"/>
        <v xml:space="preserve"> </v>
      </c>
      <c r="M22" s="32"/>
    </row>
    <row r="23" spans="1:13" x14ac:dyDescent="0.25">
      <c r="A23" s="26">
        <f t="shared" si="2"/>
        <v>14</v>
      </c>
      <c r="B23" s="29"/>
      <c r="C23" s="27" t="s">
        <v>1502</v>
      </c>
      <c r="D23" s="28">
        <f t="shared" si="3"/>
        <v>14</v>
      </c>
      <c r="E23" s="29"/>
      <c r="F23" s="30"/>
      <c r="G23" s="27"/>
      <c r="H23" s="34"/>
      <c r="I23" s="35"/>
      <c r="J23" s="29"/>
      <c r="K23" s="32" t="str">
        <f t="shared" si="0"/>
        <v xml:space="preserve"> </v>
      </c>
      <c r="L23" s="33" t="str">
        <f t="shared" si="1"/>
        <v xml:space="preserve"> </v>
      </c>
      <c r="M23" s="32"/>
    </row>
    <row r="24" spans="1:13" x14ac:dyDescent="0.25">
      <c r="A24" s="26">
        <f t="shared" si="2"/>
        <v>15</v>
      </c>
      <c r="B24" s="29"/>
      <c r="C24" s="27" t="s">
        <v>1502</v>
      </c>
      <c r="D24" s="28">
        <f t="shared" si="3"/>
        <v>15</v>
      </c>
      <c r="E24" s="29"/>
      <c r="F24" s="30"/>
      <c r="G24" s="27"/>
      <c r="H24" s="34"/>
      <c r="I24" s="35"/>
      <c r="J24" s="29"/>
      <c r="K24" s="32" t="str">
        <f t="shared" si="0"/>
        <v xml:space="preserve"> </v>
      </c>
      <c r="L24" s="33" t="str">
        <f t="shared" si="1"/>
        <v xml:space="preserve"> </v>
      </c>
      <c r="M24" s="32"/>
    </row>
    <row r="25" spans="1:13" x14ac:dyDescent="0.25">
      <c r="A25" s="26">
        <f t="shared" si="2"/>
        <v>16</v>
      </c>
      <c r="B25" s="29"/>
      <c r="C25" s="27" t="s">
        <v>1502</v>
      </c>
      <c r="D25" s="28">
        <f t="shared" si="3"/>
        <v>16</v>
      </c>
      <c r="E25" s="29"/>
      <c r="F25" s="30"/>
      <c r="G25" s="27"/>
      <c r="H25" s="34"/>
      <c r="I25" s="35"/>
      <c r="J25" s="29"/>
      <c r="K25" s="32" t="str">
        <f t="shared" si="0"/>
        <v xml:space="preserve"> </v>
      </c>
      <c r="L25" s="33" t="str">
        <f t="shared" si="1"/>
        <v xml:space="preserve"> </v>
      </c>
      <c r="M25" s="32"/>
    </row>
    <row r="26" spans="1:13" x14ac:dyDescent="0.25">
      <c r="A26" s="26">
        <f t="shared" si="2"/>
        <v>17</v>
      </c>
      <c r="B26" s="29"/>
      <c r="C26" s="27" t="s">
        <v>1502</v>
      </c>
      <c r="D26" s="28">
        <f t="shared" si="3"/>
        <v>17</v>
      </c>
      <c r="E26" s="29"/>
      <c r="F26" s="30"/>
      <c r="G26" s="27"/>
      <c r="H26" s="34"/>
      <c r="I26" s="35"/>
      <c r="J26" s="29"/>
      <c r="K26" s="32" t="str">
        <f t="shared" si="0"/>
        <v xml:space="preserve"> </v>
      </c>
      <c r="L26" s="33" t="str">
        <f t="shared" si="1"/>
        <v xml:space="preserve"> </v>
      </c>
      <c r="M26" s="32"/>
    </row>
    <row r="27" spans="1:13" x14ac:dyDescent="0.25">
      <c r="A27" s="26">
        <f t="shared" si="2"/>
        <v>18</v>
      </c>
      <c r="B27" s="29"/>
      <c r="C27" s="27" t="s">
        <v>1502</v>
      </c>
      <c r="D27" s="28">
        <f t="shared" si="3"/>
        <v>18</v>
      </c>
      <c r="E27" s="29"/>
      <c r="F27" s="30"/>
      <c r="G27" s="27"/>
      <c r="H27" s="34"/>
      <c r="I27" s="35"/>
      <c r="J27" s="29"/>
      <c r="K27" s="32" t="str">
        <f t="shared" si="0"/>
        <v xml:space="preserve"> </v>
      </c>
      <c r="L27" s="33" t="str">
        <f t="shared" si="1"/>
        <v xml:space="preserve"> </v>
      </c>
      <c r="M27" s="32"/>
    </row>
    <row r="28" spans="1:13" x14ac:dyDescent="0.25">
      <c r="A28" s="26">
        <f t="shared" si="2"/>
        <v>19</v>
      </c>
      <c r="B28" s="29"/>
      <c r="C28" s="27" t="s">
        <v>1502</v>
      </c>
      <c r="D28" s="28">
        <f t="shared" si="3"/>
        <v>19</v>
      </c>
      <c r="E28" s="29"/>
      <c r="F28" s="30"/>
      <c r="G28" s="27"/>
      <c r="H28" s="34"/>
      <c r="I28" s="35"/>
      <c r="J28" s="29"/>
      <c r="K28" s="32" t="str">
        <f t="shared" si="0"/>
        <v xml:space="preserve"> </v>
      </c>
      <c r="L28" s="33" t="str">
        <f t="shared" si="1"/>
        <v xml:space="preserve"> </v>
      </c>
      <c r="M28" s="32"/>
    </row>
    <row r="29" spans="1:13" x14ac:dyDescent="0.25">
      <c r="A29" s="26">
        <f t="shared" si="2"/>
        <v>20</v>
      </c>
      <c r="B29" s="29"/>
      <c r="C29" s="27" t="s">
        <v>1502</v>
      </c>
      <c r="D29" s="28">
        <f t="shared" si="3"/>
        <v>20</v>
      </c>
      <c r="E29" s="29"/>
      <c r="F29" s="30"/>
      <c r="G29" s="27"/>
      <c r="H29" s="34"/>
      <c r="I29" s="35"/>
      <c r="J29" s="29"/>
      <c r="K29" s="32" t="str">
        <f t="shared" si="0"/>
        <v xml:space="preserve"> </v>
      </c>
      <c r="L29" s="33" t="str">
        <f t="shared" si="1"/>
        <v xml:space="preserve"> </v>
      </c>
      <c r="M29" s="32"/>
    </row>
    <row r="30" spans="1:13" x14ac:dyDescent="0.25">
      <c r="A30" s="26">
        <f t="shared" si="2"/>
        <v>21</v>
      </c>
      <c r="B30" s="29"/>
      <c r="C30" s="27" t="s">
        <v>1502</v>
      </c>
      <c r="D30" s="28">
        <f t="shared" si="3"/>
        <v>21</v>
      </c>
      <c r="E30" s="29"/>
      <c r="F30" s="30"/>
      <c r="G30" s="27"/>
      <c r="H30" s="34"/>
      <c r="I30" s="35"/>
      <c r="J30" s="29"/>
      <c r="K30" s="32" t="str">
        <f t="shared" si="0"/>
        <v xml:space="preserve"> </v>
      </c>
      <c r="L30" s="33" t="str">
        <f t="shared" si="1"/>
        <v xml:space="preserve"> </v>
      </c>
      <c r="M30" s="32"/>
    </row>
    <row r="31" spans="1:13" x14ac:dyDescent="0.25">
      <c r="A31" s="26">
        <f t="shared" si="2"/>
        <v>22</v>
      </c>
      <c r="B31" s="29"/>
      <c r="C31" s="27" t="s">
        <v>1502</v>
      </c>
      <c r="D31" s="28">
        <f t="shared" si="3"/>
        <v>22</v>
      </c>
      <c r="E31" s="29"/>
      <c r="F31" s="30"/>
      <c r="G31" s="27"/>
      <c r="H31" s="34"/>
      <c r="I31" s="35"/>
      <c r="J31" s="29"/>
      <c r="K31" s="32" t="str">
        <f t="shared" si="0"/>
        <v xml:space="preserve"> </v>
      </c>
      <c r="L31" s="33" t="str">
        <f t="shared" si="1"/>
        <v xml:space="preserve"> </v>
      </c>
      <c r="M31" s="32"/>
    </row>
    <row r="32" spans="1:13" x14ac:dyDescent="0.25">
      <c r="A32" s="26">
        <f t="shared" si="2"/>
        <v>23</v>
      </c>
      <c r="B32" s="29"/>
      <c r="C32" s="27" t="s">
        <v>1502</v>
      </c>
      <c r="D32" s="28">
        <f t="shared" si="3"/>
        <v>23</v>
      </c>
      <c r="E32" s="29"/>
      <c r="F32" s="30"/>
      <c r="G32" s="27"/>
      <c r="H32" s="34"/>
      <c r="I32" s="35"/>
      <c r="J32" s="29"/>
      <c r="K32" s="32" t="str">
        <f t="shared" si="0"/>
        <v xml:space="preserve"> </v>
      </c>
      <c r="L32" s="33" t="str">
        <f t="shared" si="1"/>
        <v xml:space="preserve"> </v>
      </c>
      <c r="M32" s="32"/>
    </row>
    <row r="33" spans="1:13" x14ac:dyDescent="0.25">
      <c r="A33" s="26">
        <f t="shared" si="2"/>
        <v>24</v>
      </c>
      <c r="B33" s="29"/>
      <c r="C33" s="27" t="s">
        <v>1502</v>
      </c>
      <c r="D33" s="28">
        <f t="shared" si="3"/>
        <v>24</v>
      </c>
      <c r="E33" s="29"/>
      <c r="F33" s="30"/>
      <c r="G33" s="27"/>
      <c r="H33" s="34"/>
      <c r="I33" s="35"/>
      <c r="J33" s="29"/>
      <c r="K33" s="32" t="str">
        <f t="shared" si="0"/>
        <v xml:space="preserve"> </v>
      </c>
      <c r="L33" s="33" t="str">
        <f t="shared" si="1"/>
        <v xml:space="preserve"> </v>
      </c>
      <c r="M33" s="32"/>
    </row>
    <row r="34" spans="1:13" x14ac:dyDescent="0.25">
      <c r="A34" s="26">
        <f t="shared" si="2"/>
        <v>25</v>
      </c>
      <c r="B34" s="29"/>
      <c r="C34" s="27" t="s">
        <v>1502</v>
      </c>
      <c r="D34" s="28">
        <f t="shared" si="3"/>
        <v>25</v>
      </c>
      <c r="E34" s="29"/>
      <c r="F34" s="30"/>
      <c r="G34" s="27"/>
      <c r="H34" s="34"/>
      <c r="I34" s="35"/>
      <c r="J34" s="29"/>
      <c r="K34" s="32" t="str">
        <f t="shared" si="0"/>
        <v xml:space="preserve"> </v>
      </c>
      <c r="L34" s="33" t="str">
        <f t="shared" si="1"/>
        <v xml:space="preserve"> </v>
      </c>
      <c r="M34" s="32"/>
    </row>
    <row r="35" spans="1:13" x14ac:dyDescent="0.25">
      <c r="A35" s="26">
        <f t="shared" si="2"/>
        <v>26</v>
      </c>
      <c r="B35" s="29"/>
      <c r="C35" s="27" t="s">
        <v>1502</v>
      </c>
      <c r="D35" s="28">
        <f t="shared" si="3"/>
        <v>26</v>
      </c>
      <c r="E35" s="29"/>
      <c r="F35" s="30"/>
      <c r="G35" s="27"/>
      <c r="H35" s="34"/>
      <c r="I35" s="35"/>
      <c r="J35" s="29"/>
      <c r="K35" s="32" t="str">
        <f t="shared" si="0"/>
        <v xml:space="preserve"> </v>
      </c>
      <c r="L35" s="33" t="str">
        <f t="shared" si="1"/>
        <v xml:space="preserve"> </v>
      </c>
      <c r="M35" s="32"/>
    </row>
    <row r="36" spans="1:13" x14ac:dyDescent="0.25">
      <c r="A36" s="26">
        <f t="shared" si="2"/>
        <v>27</v>
      </c>
      <c r="B36" s="29"/>
      <c r="C36" s="27" t="s">
        <v>1502</v>
      </c>
      <c r="D36" s="28">
        <f t="shared" si="3"/>
        <v>27</v>
      </c>
      <c r="E36" s="29"/>
      <c r="F36" s="30"/>
      <c r="G36" s="27"/>
      <c r="H36" s="34"/>
      <c r="I36" s="35"/>
      <c r="J36" s="29"/>
      <c r="K36" s="32" t="str">
        <f t="shared" si="0"/>
        <v xml:space="preserve"> </v>
      </c>
      <c r="L36" s="33" t="str">
        <f t="shared" si="1"/>
        <v xml:space="preserve"> </v>
      </c>
      <c r="M36" s="32"/>
    </row>
    <row r="37" spans="1:13" x14ac:dyDescent="0.25">
      <c r="A37" s="26">
        <f t="shared" si="2"/>
        <v>28</v>
      </c>
      <c r="B37" s="29"/>
      <c r="C37" s="27" t="s">
        <v>1502</v>
      </c>
      <c r="D37" s="28">
        <f t="shared" si="3"/>
        <v>28</v>
      </c>
      <c r="E37" s="29"/>
      <c r="F37" s="30"/>
      <c r="G37" s="27"/>
      <c r="H37" s="34"/>
      <c r="I37" s="35"/>
      <c r="J37" s="29"/>
      <c r="K37" s="32" t="str">
        <f t="shared" si="0"/>
        <v xml:space="preserve"> </v>
      </c>
      <c r="L37" s="33" t="str">
        <f t="shared" si="1"/>
        <v xml:space="preserve"> </v>
      </c>
      <c r="M37" s="32"/>
    </row>
    <row r="38" spans="1:13" x14ac:dyDescent="0.25">
      <c r="A38" s="26">
        <f t="shared" si="2"/>
        <v>29</v>
      </c>
      <c r="B38" s="29"/>
      <c r="C38" s="27" t="s">
        <v>1502</v>
      </c>
      <c r="D38" s="28">
        <f t="shared" si="3"/>
        <v>29</v>
      </c>
      <c r="E38" s="29"/>
      <c r="F38" s="30"/>
      <c r="G38" s="27"/>
      <c r="H38" s="34"/>
      <c r="I38" s="35"/>
      <c r="J38" s="29"/>
      <c r="K38" s="32" t="str">
        <f t="shared" si="0"/>
        <v xml:space="preserve"> </v>
      </c>
      <c r="L38" s="33" t="str">
        <f t="shared" si="1"/>
        <v xml:space="preserve"> </v>
      </c>
      <c r="M38" s="32"/>
    </row>
    <row r="39" spans="1:13" x14ac:dyDescent="0.25">
      <c r="A39" s="26">
        <f t="shared" si="2"/>
        <v>30</v>
      </c>
      <c r="B39" s="29"/>
      <c r="C39" s="27" t="s">
        <v>1502</v>
      </c>
      <c r="D39" s="28">
        <f t="shared" si="3"/>
        <v>30</v>
      </c>
      <c r="E39" s="29"/>
      <c r="F39" s="30"/>
      <c r="G39" s="27"/>
      <c r="H39" s="34"/>
      <c r="I39" s="35"/>
      <c r="J39" s="29"/>
      <c r="K39" s="32" t="str">
        <f t="shared" si="0"/>
        <v xml:space="preserve"> </v>
      </c>
      <c r="L39" s="33" t="str">
        <f t="shared" si="1"/>
        <v xml:space="preserve"> </v>
      </c>
      <c r="M39" s="32"/>
    </row>
    <row r="40" spans="1:13" x14ac:dyDescent="0.25">
      <c r="A40" s="26">
        <f t="shared" si="2"/>
        <v>31</v>
      </c>
      <c r="B40" s="29"/>
      <c r="C40" s="27" t="s">
        <v>1502</v>
      </c>
      <c r="D40" s="28">
        <f t="shared" si="3"/>
        <v>31</v>
      </c>
      <c r="E40" s="29"/>
      <c r="F40" s="30"/>
      <c r="G40" s="27"/>
      <c r="H40" s="34"/>
      <c r="I40" s="35"/>
      <c r="J40" s="29"/>
      <c r="K40" s="32" t="str">
        <f t="shared" si="0"/>
        <v xml:space="preserve"> </v>
      </c>
      <c r="L40" s="33" t="str">
        <f t="shared" si="1"/>
        <v xml:space="preserve"> </v>
      </c>
      <c r="M40" s="32"/>
    </row>
    <row r="41" spans="1:13" x14ac:dyDescent="0.25">
      <c r="A41" s="26">
        <f t="shared" si="2"/>
        <v>32</v>
      </c>
      <c r="B41" s="29"/>
      <c r="C41" s="27" t="s">
        <v>1502</v>
      </c>
      <c r="D41" s="28">
        <f t="shared" si="3"/>
        <v>32</v>
      </c>
      <c r="E41" s="29"/>
      <c r="F41" s="30"/>
      <c r="G41" s="27"/>
      <c r="H41" s="34"/>
      <c r="I41" s="35"/>
      <c r="J41" s="29"/>
      <c r="K41" s="32" t="str">
        <f t="shared" si="0"/>
        <v xml:space="preserve"> </v>
      </c>
      <c r="L41" s="33" t="str">
        <f t="shared" si="1"/>
        <v xml:space="preserve"> </v>
      </c>
      <c r="M41" s="32"/>
    </row>
    <row r="42" spans="1:13" x14ac:dyDescent="0.25">
      <c r="A42" s="26">
        <f t="shared" si="2"/>
        <v>33</v>
      </c>
      <c r="B42" s="29"/>
      <c r="C42" s="27" t="s">
        <v>1502</v>
      </c>
      <c r="D42" s="28">
        <f t="shared" si="3"/>
        <v>33</v>
      </c>
      <c r="E42" s="29"/>
      <c r="F42" s="30"/>
      <c r="G42" s="27"/>
      <c r="H42" s="34"/>
      <c r="I42" s="35"/>
      <c r="J42" s="29"/>
      <c r="K42" s="32" t="str">
        <f t="shared" si="0"/>
        <v xml:space="preserve"> </v>
      </c>
      <c r="L42" s="33" t="str">
        <f t="shared" si="1"/>
        <v xml:space="preserve"> </v>
      </c>
      <c r="M42" s="32"/>
    </row>
    <row r="43" spans="1:13" x14ac:dyDescent="0.25">
      <c r="A43" s="26">
        <f t="shared" si="2"/>
        <v>34</v>
      </c>
      <c r="B43" s="29"/>
      <c r="C43" s="27" t="s">
        <v>1502</v>
      </c>
      <c r="D43" s="28">
        <f t="shared" si="3"/>
        <v>34</v>
      </c>
      <c r="E43" s="29"/>
      <c r="F43" s="30"/>
      <c r="G43" s="27"/>
      <c r="H43" s="34"/>
      <c r="I43" s="35"/>
      <c r="J43" s="29"/>
      <c r="K43" s="32" t="str">
        <f t="shared" si="0"/>
        <v xml:space="preserve"> </v>
      </c>
      <c r="L43" s="33" t="str">
        <f t="shared" si="1"/>
        <v xml:space="preserve"> </v>
      </c>
      <c r="M43" s="32"/>
    </row>
    <row r="44" spans="1:13" x14ac:dyDescent="0.25">
      <c r="A44" s="26">
        <f t="shared" si="2"/>
        <v>35</v>
      </c>
      <c r="B44" s="29"/>
      <c r="C44" s="27" t="s">
        <v>1502</v>
      </c>
      <c r="D44" s="28">
        <f t="shared" si="3"/>
        <v>35</v>
      </c>
      <c r="E44" s="29"/>
      <c r="F44" s="30"/>
      <c r="G44" s="27"/>
      <c r="H44" s="34"/>
      <c r="I44" s="35"/>
      <c r="J44" s="29"/>
      <c r="K44" s="32" t="str">
        <f t="shared" si="0"/>
        <v xml:space="preserve"> </v>
      </c>
      <c r="L44" s="33" t="str">
        <f t="shared" si="1"/>
        <v xml:space="preserve"> </v>
      </c>
      <c r="M44" s="32"/>
    </row>
    <row r="45" spans="1:13" x14ac:dyDescent="0.25">
      <c r="A45" s="26">
        <f t="shared" si="2"/>
        <v>36</v>
      </c>
      <c r="B45" s="29"/>
      <c r="C45" s="27" t="s">
        <v>1502</v>
      </c>
      <c r="D45" s="28">
        <f t="shared" si="3"/>
        <v>36</v>
      </c>
      <c r="E45" s="29"/>
      <c r="F45" s="30"/>
      <c r="G45" s="27"/>
      <c r="H45" s="34"/>
      <c r="I45" s="35"/>
      <c r="J45" s="29"/>
      <c r="K45" s="32" t="str">
        <f t="shared" si="0"/>
        <v xml:space="preserve"> </v>
      </c>
      <c r="L45" s="33" t="str">
        <f t="shared" si="1"/>
        <v xml:space="preserve"> </v>
      </c>
      <c r="M45" s="32"/>
    </row>
    <row r="46" spans="1:13" x14ac:dyDescent="0.25">
      <c r="A46" s="26">
        <f t="shared" si="2"/>
        <v>37</v>
      </c>
      <c r="B46" s="29"/>
      <c r="C46" s="27" t="s">
        <v>1502</v>
      </c>
      <c r="D46" s="28">
        <f t="shared" si="3"/>
        <v>37</v>
      </c>
      <c r="E46" s="29"/>
      <c r="F46" s="30"/>
      <c r="G46" s="27"/>
      <c r="H46" s="34"/>
      <c r="I46" s="35"/>
      <c r="J46" s="29"/>
      <c r="K46" s="32" t="str">
        <f t="shared" si="0"/>
        <v xml:space="preserve"> </v>
      </c>
      <c r="L46" s="33" t="str">
        <f t="shared" si="1"/>
        <v xml:space="preserve"> </v>
      </c>
      <c r="M46" s="32"/>
    </row>
    <row r="47" spans="1:13" x14ac:dyDescent="0.25">
      <c r="A47" s="26">
        <f t="shared" si="2"/>
        <v>38</v>
      </c>
      <c r="B47" s="29"/>
      <c r="C47" s="27" t="s">
        <v>1502</v>
      </c>
      <c r="D47" s="28">
        <f t="shared" si="3"/>
        <v>38</v>
      </c>
      <c r="E47" s="29"/>
      <c r="F47" s="30"/>
      <c r="G47" s="27"/>
      <c r="H47" s="34"/>
      <c r="I47" s="35"/>
      <c r="J47" s="29"/>
      <c r="K47" s="32" t="str">
        <f t="shared" si="0"/>
        <v xml:space="preserve"> </v>
      </c>
      <c r="L47" s="33" t="str">
        <f t="shared" si="1"/>
        <v xml:space="preserve"> </v>
      </c>
      <c r="M47" s="32"/>
    </row>
    <row r="48" spans="1:13" x14ac:dyDescent="0.25">
      <c r="A48" s="26">
        <f t="shared" si="2"/>
        <v>39</v>
      </c>
      <c r="B48" s="29"/>
      <c r="C48" s="27" t="s">
        <v>1502</v>
      </c>
      <c r="D48" s="28">
        <f t="shared" si="3"/>
        <v>39</v>
      </c>
      <c r="E48" s="29"/>
      <c r="F48" s="30"/>
      <c r="G48" s="27"/>
      <c r="H48" s="34"/>
      <c r="I48" s="35"/>
      <c r="J48" s="29"/>
      <c r="K48" s="32" t="str">
        <f t="shared" si="0"/>
        <v xml:space="preserve"> </v>
      </c>
      <c r="L48" s="33" t="str">
        <f t="shared" si="1"/>
        <v xml:space="preserve"> </v>
      </c>
      <c r="M48" s="32"/>
    </row>
    <row r="49" spans="1:13" x14ac:dyDescent="0.25">
      <c r="A49" s="26">
        <f t="shared" si="2"/>
        <v>40</v>
      </c>
      <c r="B49" s="29"/>
      <c r="C49" s="27" t="s">
        <v>1502</v>
      </c>
      <c r="D49" s="28">
        <f t="shared" si="3"/>
        <v>40</v>
      </c>
      <c r="E49" s="29"/>
      <c r="F49" s="30"/>
      <c r="G49" s="27"/>
      <c r="H49" s="34"/>
      <c r="I49" s="35"/>
      <c r="J49" s="29"/>
      <c r="K49" s="32" t="str">
        <f t="shared" si="0"/>
        <v xml:space="preserve"> </v>
      </c>
      <c r="L49" s="33" t="str">
        <f t="shared" si="1"/>
        <v xml:space="preserve"> </v>
      </c>
      <c r="M49" s="32"/>
    </row>
    <row r="50" spans="1:13" x14ac:dyDescent="0.25">
      <c r="A50" s="26">
        <f t="shared" si="2"/>
        <v>41</v>
      </c>
      <c r="B50" s="29"/>
      <c r="C50" s="27" t="s">
        <v>1502</v>
      </c>
      <c r="D50" s="28">
        <f t="shared" si="3"/>
        <v>41</v>
      </c>
      <c r="E50" s="29"/>
      <c r="F50" s="30"/>
      <c r="G50" s="27"/>
      <c r="H50" s="34"/>
      <c r="I50" s="35"/>
      <c r="J50" s="29"/>
      <c r="K50" s="32" t="str">
        <f t="shared" si="0"/>
        <v xml:space="preserve"> </v>
      </c>
      <c r="L50" s="33" t="str">
        <f t="shared" si="1"/>
        <v xml:space="preserve"> </v>
      </c>
      <c r="M50" s="32"/>
    </row>
    <row r="51" spans="1:13" x14ac:dyDescent="0.25">
      <c r="A51" s="26">
        <f t="shared" si="2"/>
        <v>42</v>
      </c>
      <c r="B51" s="29"/>
      <c r="C51" s="27" t="s">
        <v>1502</v>
      </c>
      <c r="D51" s="28">
        <f t="shared" si="3"/>
        <v>42</v>
      </c>
      <c r="E51" s="29"/>
      <c r="F51" s="30"/>
      <c r="G51" s="27"/>
      <c r="H51" s="34"/>
      <c r="I51" s="35"/>
      <c r="J51" s="29"/>
      <c r="K51" s="32" t="str">
        <f t="shared" si="0"/>
        <v xml:space="preserve"> </v>
      </c>
      <c r="L51" s="33" t="str">
        <f t="shared" si="1"/>
        <v xml:space="preserve"> </v>
      </c>
      <c r="M51" s="32"/>
    </row>
    <row r="52" spans="1:13" x14ac:dyDescent="0.25">
      <c r="A52" s="26">
        <f t="shared" si="2"/>
        <v>43</v>
      </c>
      <c r="B52" s="29"/>
      <c r="C52" s="27" t="s">
        <v>1502</v>
      </c>
      <c r="D52" s="28">
        <f t="shared" si="3"/>
        <v>43</v>
      </c>
      <c r="E52" s="29"/>
      <c r="F52" s="30"/>
      <c r="G52" s="27"/>
      <c r="H52" s="34"/>
      <c r="I52" s="35"/>
      <c r="J52" s="29"/>
      <c r="K52" s="32" t="str">
        <f t="shared" si="0"/>
        <v xml:space="preserve"> </v>
      </c>
      <c r="L52" s="33" t="str">
        <f t="shared" si="1"/>
        <v xml:space="preserve"> </v>
      </c>
      <c r="M52" s="32"/>
    </row>
    <row r="53" spans="1:13" x14ac:dyDescent="0.25">
      <c r="A53" s="26">
        <f t="shared" si="2"/>
        <v>44</v>
      </c>
      <c r="B53" s="29"/>
      <c r="C53" s="27" t="s">
        <v>1502</v>
      </c>
      <c r="D53" s="28">
        <f t="shared" si="3"/>
        <v>44</v>
      </c>
      <c r="E53" s="29"/>
      <c r="F53" s="30"/>
      <c r="G53" s="27"/>
      <c r="H53" s="34"/>
      <c r="I53" s="35"/>
      <c r="J53" s="29"/>
      <c r="K53" s="32" t="str">
        <f t="shared" si="0"/>
        <v xml:space="preserve"> </v>
      </c>
      <c r="L53" s="33" t="str">
        <f t="shared" si="1"/>
        <v xml:space="preserve"> </v>
      </c>
      <c r="M53" s="32"/>
    </row>
    <row r="54" spans="1:13" x14ac:dyDescent="0.25">
      <c r="A54" s="26">
        <f t="shared" si="2"/>
        <v>45</v>
      </c>
      <c r="B54" s="29"/>
      <c r="C54" s="27" t="s">
        <v>1502</v>
      </c>
      <c r="D54" s="28">
        <f t="shared" si="3"/>
        <v>45</v>
      </c>
      <c r="E54" s="29"/>
      <c r="F54" s="30"/>
      <c r="G54" s="27"/>
      <c r="H54" s="34"/>
      <c r="I54" s="35"/>
      <c r="J54" s="29"/>
      <c r="K54" s="32" t="str">
        <f t="shared" si="0"/>
        <v xml:space="preserve"> </v>
      </c>
      <c r="L54" s="33" t="str">
        <f t="shared" si="1"/>
        <v xml:space="preserve"> </v>
      </c>
      <c r="M54" s="32"/>
    </row>
    <row r="55" spans="1:13" x14ac:dyDescent="0.25">
      <c r="A55" s="26">
        <f t="shared" si="2"/>
        <v>46</v>
      </c>
      <c r="B55" s="29"/>
      <c r="C55" s="27" t="s">
        <v>1502</v>
      </c>
      <c r="D55" s="28">
        <f t="shared" si="3"/>
        <v>46</v>
      </c>
      <c r="E55" s="29"/>
      <c r="F55" s="30"/>
      <c r="G55" s="27"/>
      <c r="H55" s="34"/>
      <c r="I55" s="35"/>
      <c r="J55" s="29"/>
      <c r="K55" s="32" t="str">
        <f t="shared" si="0"/>
        <v xml:space="preserve"> </v>
      </c>
      <c r="L55" s="33" t="str">
        <f t="shared" si="1"/>
        <v xml:space="preserve"> </v>
      </c>
      <c r="M55" s="32"/>
    </row>
    <row r="56" spans="1:13" x14ac:dyDescent="0.25">
      <c r="A56" s="26">
        <f t="shared" si="2"/>
        <v>47</v>
      </c>
      <c r="B56" s="29"/>
      <c r="C56" s="27" t="s">
        <v>1502</v>
      </c>
      <c r="D56" s="28">
        <f t="shared" si="3"/>
        <v>47</v>
      </c>
      <c r="E56" s="29"/>
      <c r="F56" s="30"/>
      <c r="G56" s="27"/>
      <c r="H56" s="34"/>
      <c r="I56" s="35"/>
      <c r="J56" s="29"/>
      <c r="K56" s="32" t="str">
        <f t="shared" si="0"/>
        <v xml:space="preserve"> </v>
      </c>
      <c r="L56" s="33" t="str">
        <f t="shared" si="1"/>
        <v xml:space="preserve"> </v>
      </c>
      <c r="M56" s="32"/>
    </row>
    <row r="57" spans="1:13" x14ac:dyDescent="0.25">
      <c r="A57" s="26">
        <f t="shared" si="2"/>
        <v>48</v>
      </c>
      <c r="B57" s="29"/>
      <c r="C57" s="27" t="s">
        <v>1502</v>
      </c>
      <c r="D57" s="28">
        <f t="shared" si="3"/>
        <v>48</v>
      </c>
      <c r="E57" s="29"/>
      <c r="F57" s="30"/>
      <c r="G57" s="27"/>
      <c r="H57" s="34"/>
      <c r="I57" s="35"/>
      <c r="J57" s="29"/>
      <c r="K57" s="32" t="str">
        <f t="shared" si="0"/>
        <v xml:space="preserve"> </v>
      </c>
      <c r="L57" s="33" t="str">
        <f t="shared" si="1"/>
        <v xml:space="preserve"> </v>
      </c>
      <c r="M57" s="32"/>
    </row>
    <row r="58" spans="1:13" x14ac:dyDescent="0.25">
      <c r="A58" s="26">
        <f t="shared" si="2"/>
        <v>49</v>
      </c>
      <c r="B58" s="29"/>
      <c r="C58" s="27" t="s">
        <v>1502</v>
      </c>
      <c r="D58" s="28">
        <f t="shared" si="3"/>
        <v>49</v>
      </c>
      <c r="E58" s="29"/>
      <c r="F58" s="30"/>
      <c r="G58" s="27"/>
      <c r="H58" s="34"/>
      <c r="I58" s="35"/>
      <c r="J58" s="29"/>
      <c r="K58" s="32" t="str">
        <f t="shared" si="0"/>
        <v xml:space="preserve"> </v>
      </c>
      <c r="L58" s="33" t="str">
        <f t="shared" si="1"/>
        <v xml:space="preserve"> </v>
      </c>
      <c r="M58" s="32"/>
    </row>
    <row r="59" spans="1:13" x14ac:dyDescent="0.25">
      <c r="A59" s="26">
        <f t="shared" si="2"/>
        <v>50</v>
      </c>
      <c r="B59" s="29"/>
      <c r="C59" s="27" t="s">
        <v>1502</v>
      </c>
      <c r="D59" s="28">
        <f t="shared" si="3"/>
        <v>50</v>
      </c>
      <c r="E59" s="29"/>
      <c r="F59" s="30"/>
      <c r="G59" s="27"/>
      <c r="H59" s="34"/>
      <c r="I59" s="35"/>
      <c r="J59" s="29"/>
      <c r="K59" s="32" t="str">
        <f t="shared" si="0"/>
        <v xml:space="preserve"> </v>
      </c>
      <c r="L59" s="33" t="str">
        <f t="shared" si="1"/>
        <v xml:space="preserve"> </v>
      </c>
      <c r="M59" s="32"/>
    </row>
    <row r="60" spans="1:13" x14ac:dyDescent="0.25">
      <c r="A60" s="26">
        <f t="shared" si="2"/>
        <v>51</v>
      </c>
      <c r="B60" s="29"/>
      <c r="C60" s="27" t="s">
        <v>1502</v>
      </c>
      <c r="D60" s="28">
        <f t="shared" si="3"/>
        <v>51</v>
      </c>
      <c r="E60" s="29"/>
      <c r="F60" s="30"/>
      <c r="G60" s="27"/>
      <c r="H60" s="34"/>
      <c r="I60" s="35"/>
      <c r="J60" s="29"/>
      <c r="K60" s="32" t="str">
        <f t="shared" si="0"/>
        <v xml:space="preserve"> </v>
      </c>
      <c r="L60" s="33" t="str">
        <f t="shared" si="1"/>
        <v xml:space="preserve"> </v>
      </c>
      <c r="M60" s="32"/>
    </row>
    <row r="61" spans="1:13" x14ac:dyDescent="0.25">
      <c r="A61" s="26">
        <f t="shared" si="2"/>
        <v>52</v>
      </c>
      <c r="B61" s="29"/>
      <c r="C61" s="27" t="s">
        <v>1502</v>
      </c>
      <c r="D61" s="28">
        <f t="shared" si="3"/>
        <v>52</v>
      </c>
      <c r="E61" s="29"/>
      <c r="F61" s="30"/>
      <c r="G61" s="27"/>
      <c r="H61" s="34"/>
      <c r="I61" s="35"/>
      <c r="J61" s="29"/>
      <c r="K61" s="32" t="str">
        <f t="shared" si="0"/>
        <v xml:space="preserve"> </v>
      </c>
      <c r="L61" s="33" t="str">
        <f t="shared" si="1"/>
        <v xml:space="preserve"> </v>
      </c>
      <c r="M61" s="32"/>
    </row>
    <row r="62" spans="1:13" x14ac:dyDescent="0.25">
      <c r="A62" s="26">
        <f t="shared" si="2"/>
        <v>53</v>
      </c>
      <c r="B62" s="29"/>
      <c r="C62" s="27" t="s">
        <v>1502</v>
      </c>
      <c r="D62" s="28">
        <f t="shared" si="3"/>
        <v>53</v>
      </c>
      <c r="E62" s="29"/>
      <c r="F62" s="30"/>
      <c r="G62" s="27"/>
      <c r="H62" s="34"/>
      <c r="I62" s="35"/>
      <c r="J62" s="29"/>
      <c r="K62" s="32" t="str">
        <f t="shared" si="0"/>
        <v xml:space="preserve"> </v>
      </c>
      <c r="L62" s="33" t="str">
        <f t="shared" si="1"/>
        <v xml:space="preserve"> </v>
      </c>
      <c r="M62" s="32"/>
    </row>
    <row r="63" spans="1:13" x14ac:dyDescent="0.25">
      <c r="A63" s="26">
        <f t="shared" si="2"/>
        <v>54</v>
      </c>
      <c r="B63" s="29"/>
      <c r="C63" s="27" t="s">
        <v>1502</v>
      </c>
      <c r="D63" s="28">
        <f t="shared" si="3"/>
        <v>54</v>
      </c>
      <c r="E63" s="29"/>
      <c r="F63" s="30"/>
      <c r="G63" s="27"/>
      <c r="H63" s="34"/>
      <c r="I63" s="35"/>
      <c r="J63" s="29"/>
      <c r="K63" s="32" t="str">
        <f t="shared" si="0"/>
        <v xml:space="preserve"> </v>
      </c>
      <c r="L63" s="33" t="str">
        <f t="shared" si="1"/>
        <v xml:space="preserve"> </v>
      </c>
      <c r="M63" s="32"/>
    </row>
    <row r="64" spans="1:13" x14ac:dyDescent="0.25">
      <c r="A64" s="26">
        <f t="shared" si="2"/>
        <v>55</v>
      </c>
      <c r="B64" s="29"/>
      <c r="C64" s="27" t="s">
        <v>1502</v>
      </c>
      <c r="D64" s="28">
        <f t="shared" si="3"/>
        <v>55</v>
      </c>
      <c r="E64" s="29"/>
      <c r="F64" s="30"/>
      <c r="G64" s="27"/>
      <c r="H64" s="34"/>
      <c r="I64" s="35"/>
      <c r="J64" s="29"/>
      <c r="K64" s="32" t="str">
        <f t="shared" si="0"/>
        <v xml:space="preserve"> </v>
      </c>
      <c r="L64" s="33" t="str">
        <f t="shared" si="1"/>
        <v xml:space="preserve"> </v>
      </c>
      <c r="M64" s="32"/>
    </row>
    <row r="65" spans="1:13" x14ac:dyDescent="0.25">
      <c r="A65" s="26">
        <f t="shared" si="2"/>
        <v>56</v>
      </c>
      <c r="B65" s="29"/>
      <c r="C65" s="27" t="s">
        <v>1502</v>
      </c>
      <c r="D65" s="28">
        <f t="shared" si="3"/>
        <v>56</v>
      </c>
      <c r="E65" s="29"/>
      <c r="F65" s="30"/>
      <c r="G65" s="27"/>
      <c r="H65" s="34"/>
      <c r="I65" s="35"/>
      <c r="J65" s="29"/>
      <c r="K65" s="32" t="str">
        <f t="shared" si="0"/>
        <v xml:space="preserve"> </v>
      </c>
      <c r="L65" s="33" t="str">
        <f t="shared" si="1"/>
        <v xml:space="preserve"> </v>
      </c>
      <c r="M65" s="32"/>
    </row>
    <row r="66" spans="1:13" x14ac:dyDescent="0.25">
      <c r="A66" s="26">
        <f t="shared" si="2"/>
        <v>57</v>
      </c>
      <c r="B66" s="29"/>
      <c r="C66" s="27" t="s">
        <v>1502</v>
      </c>
      <c r="D66" s="28">
        <f t="shared" si="3"/>
        <v>57</v>
      </c>
      <c r="E66" s="29"/>
      <c r="F66" s="30"/>
      <c r="G66" s="27"/>
      <c r="H66" s="34"/>
      <c r="I66" s="35"/>
      <c r="J66" s="29"/>
      <c r="K66" s="32" t="str">
        <f t="shared" si="0"/>
        <v xml:space="preserve"> </v>
      </c>
      <c r="L66" s="33" t="str">
        <f t="shared" si="1"/>
        <v xml:space="preserve"> </v>
      </c>
      <c r="M66" s="32"/>
    </row>
    <row r="67" spans="1:13" x14ac:dyDescent="0.25">
      <c r="A67" s="26">
        <f t="shared" si="2"/>
        <v>58</v>
      </c>
      <c r="B67" s="29"/>
      <c r="C67" s="27" t="s">
        <v>1502</v>
      </c>
      <c r="D67" s="28">
        <f t="shared" si="3"/>
        <v>58</v>
      </c>
      <c r="E67" s="29"/>
      <c r="F67" s="30"/>
      <c r="G67" s="27"/>
      <c r="H67" s="34"/>
      <c r="I67" s="35"/>
      <c r="J67" s="29"/>
      <c r="K67" s="32" t="str">
        <f t="shared" si="0"/>
        <v xml:space="preserve"> </v>
      </c>
      <c r="L67" s="33" t="str">
        <f t="shared" si="1"/>
        <v xml:space="preserve"> </v>
      </c>
      <c r="M67" s="32"/>
    </row>
    <row r="68" spans="1:13" x14ac:dyDescent="0.25">
      <c r="A68" s="26">
        <f t="shared" si="2"/>
        <v>59</v>
      </c>
      <c r="B68" s="29"/>
      <c r="C68" s="27" t="s">
        <v>1502</v>
      </c>
      <c r="D68" s="28">
        <f t="shared" si="3"/>
        <v>59</v>
      </c>
      <c r="E68" s="29"/>
      <c r="F68" s="30"/>
      <c r="G68" s="27"/>
      <c r="H68" s="34"/>
      <c r="I68" s="35"/>
      <c r="J68" s="29"/>
      <c r="K68" s="32" t="str">
        <f t="shared" si="0"/>
        <v xml:space="preserve"> </v>
      </c>
      <c r="L68" s="33" t="str">
        <f t="shared" si="1"/>
        <v xml:space="preserve"> </v>
      </c>
      <c r="M68" s="32"/>
    </row>
    <row r="69" spans="1:13" x14ac:dyDescent="0.25">
      <c r="A69" s="26">
        <f t="shared" si="2"/>
        <v>60</v>
      </c>
      <c r="B69" s="29"/>
      <c r="C69" s="27" t="s">
        <v>1502</v>
      </c>
      <c r="D69" s="28">
        <f t="shared" si="3"/>
        <v>60</v>
      </c>
      <c r="E69" s="29"/>
      <c r="F69" s="30"/>
      <c r="G69" s="27"/>
      <c r="H69" s="34"/>
      <c r="I69" s="35"/>
      <c r="J69" s="29"/>
      <c r="K69" s="32" t="str">
        <f t="shared" si="0"/>
        <v xml:space="preserve"> </v>
      </c>
      <c r="L69" s="33" t="str">
        <f t="shared" si="1"/>
        <v xml:space="preserve"> </v>
      </c>
      <c r="M69" s="32"/>
    </row>
    <row r="70" spans="1:13" x14ac:dyDescent="0.25">
      <c r="A70" s="26">
        <f t="shared" si="2"/>
        <v>61</v>
      </c>
      <c r="B70" s="29"/>
      <c r="C70" s="27" t="s">
        <v>1502</v>
      </c>
      <c r="D70" s="28">
        <f t="shared" si="3"/>
        <v>61</v>
      </c>
      <c r="E70" s="29"/>
      <c r="F70" s="30"/>
      <c r="G70" s="27"/>
      <c r="H70" s="34"/>
      <c r="I70" s="35"/>
      <c r="J70" s="27"/>
      <c r="K70" s="32" t="str">
        <f t="shared" si="0"/>
        <v xml:space="preserve"> </v>
      </c>
      <c r="L70" s="33" t="str">
        <f t="shared" si="1"/>
        <v xml:space="preserve"> </v>
      </c>
      <c r="M70" s="32"/>
    </row>
    <row r="71" spans="1:13" x14ac:dyDescent="0.25">
      <c r="A71" s="26">
        <f t="shared" si="2"/>
        <v>62</v>
      </c>
      <c r="B71" s="29"/>
      <c r="C71" s="27" t="s">
        <v>1502</v>
      </c>
      <c r="D71" s="28">
        <f t="shared" si="3"/>
        <v>62</v>
      </c>
      <c r="E71" s="29"/>
      <c r="F71" s="30"/>
      <c r="G71" s="27"/>
      <c r="H71" s="34"/>
      <c r="I71" s="35"/>
      <c r="J71" s="29"/>
      <c r="K71" s="32" t="str">
        <f t="shared" si="0"/>
        <v xml:space="preserve"> </v>
      </c>
      <c r="L71" s="33" t="str">
        <f t="shared" si="1"/>
        <v xml:space="preserve"> </v>
      </c>
      <c r="M71" s="32"/>
    </row>
    <row r="72" spans="1:13" x14ac:dyDescent="0.25">
      <c r="A72" s="26">
        <f t="shared" si="2"/>
        <v>63</v>
      </c>
      <c r="B72" s="29"/>
      <c r="C72" s="27" t="s">
        <v>1502</v>
      </c>
      <c r="D72" s="28">
        <f t="shared" si="3"/>
        <v>63</v>
      </c>
      <c r="E72" s="29"/>
      <c r="F72" s="30"/>
      <c r="G72" s="27"/>
      <c r="H72" s="34"/>
      <c r="I72" s="35"/>
      <c r="J72" s="29"/>
      <c r="K72" s="32" t="str">
        <f t="shared" si="0"/>
        <v xml:space="preserve"> </v>
      </c>
      <c r="L72" s="33" t="str">
        <f t="shared" si="1"/>
        <v xml:space="preserve"> </v>
      </c>
      <c r="M72" s="32"/>
    </row>
    <row r="73" spans="1:13" x14ac:dyDescent="0.25">
      <c r="A73" s="26">
        <f t="shared" si="2"/>
        <v>64</v>
      </c>
      <c r="B73" s="27" t="s">
        <v>30</v>
      </c>
      <c r="C73" s="27" t="s">
        <v>1502</v>
      </c>
      <c r="D73" s="28">
        <f t="shared" si="3"/>
        <v>64</v>
      </c>
      <c r="E73" s="29"/>
      <c r="F73" s="30"/>
      <c r="G73" s="27"/>
      <c r="H73" s="34"/>
      <c r="I73" s="35"/>
      <c r="J73" s="29"/>
      <c r="K73" s="32" t="str">
        <f t="shared" si="0"/>
        <v xml:space="preserve"> </v>
      </c>
      <c r="L73" s="33" t="str">
        <f t="shared" si="1"/>
        <v xml:space="preserve"> </v>
      </c>
      <c r="M73" s="32"/>
    </row>
    <row r="74" spans="1:13" x14ac:dyDescent="0.25">
      <c r="A74" s="26">
        <f t="shared" si="2"/>
        <v>65</v>
      </c>
      <c r="B74" s="29"/>
      <c r="C74" s="27" t="s">
        <v>1502</v>
      </c>
      <c r="D74" s="28">
        <f t="shared" si="3"/>
        <v>65</v>
      </c>
      <c r="E74" s="29"/>
      <c r="F74" s="30"/>
      <c r="G74" s="27"/>
      <c r="H74" s="34"/>
      <c r="I74" s="35"/>
      <c r="J74" s="27"/>
      <c r="K74" s="32" t="str">
        <f t="shared" ref="K74:K83" si="4">IF(F74*I74&gt;0,F74*I74," ")</f>
        <v xml:space="preserve"> </v>
      </c>
      <c r="L74" s="33" t="str">
        <f>K74</f>
        <v xml:space="preserve"> </v>
      </c>
      <c r="M74" s="32"/>
    </row>
    <row r="75" spans="1:13" x14ac:dyDescent="0.25">
      <c r="A75" s="26">
        <f t="shared" ref="A75:A84" si="5">A74+1</f>
        <v>66</v>
      </c>
      <c r="B75" s="29"/>
      <c r="C75" s="27" t="s">
        <v>1502</v>
      </c>
      <c r="D75" s="28">
        <f t="shared" si="3"/>
        <v>66</v>
      </c>
      <c r="E75" s="29"/>
      <c r="F75" s="30"/>
      <c r="G75" s="27"/>
      <c r="H75" s="34"/>
      <c r="I75" s="35"/>
      <c r="J75" s="29"/>
      <c r="K75" s="32" t="str">
        <f t="shared" si="4"/>
        <v xml:space="preserve"> </v>
      </c>
      <c r="L75" s="33" t="str">
        <f>K75</f>
        <v xml:space="preserve"> </v>
      </c>
      <c r="M75" s="32"/>
    </row>
    <row r="76" spans="1:13" x14ac:dyDescent="0.25">
      <c r="A76" s="26">
        <f t="shared" si="5"/>
        <v>67</v>
      </c>
      <c r="B76" s="29"/>
      <c r="C76" s="27" t="s">
        <v>1502</v>
      </c>
      <c r="D76" s="28">
        <f t="shared" ref="D76:D84" si="6">D75+1</f>
        <v>67</v>
      </c>
      <c r="E76" s="29"/>
      <c r="F76" s="30"/>
      <c r="G76" s="27"/>
      <c r="H76" s="34"/>
      <c r="I76" s="35"/>
      <c r="J76" s="29"/>
      <c r="K76" s="32" t="str">
        <f t="shared" si="4"/>
        <v xml:space="preserve"> </v>
      </c>
      <c r="L76" s="33" t="str">
        <f>K76</f>
        <v xml:space="preserve"> </v>
      </c>
      <c r="M76" s="32"/>
    </row>
    <row r="77" spans="1:13" x14ac:dyDescent="0.25">
      <c r="A77" s="26">
        <f t="shared" si="5"/>
        <v>68</v>
      </c>
      <c r="B77" s="29"/>
      <c r="C77" s="27" t="s">
        <v>1502</v>
      </c>
      <c r="D77" s="28">
        <f t="shared" si="6"/>
        <v>68</v>
      </c>
      <c r="E77" s="29"/>
      <c r="F77" s="30"/>
      <c r="G77" s="27"/>
      <c r="H77" s="34"/>
      <c r="I77" s="35"/>
      <c r="J77" s="29"/>
      <c r="K77" s="32" t="str">
        <f t="shared" si="4"/>
        <v xml:space="preserve"> </v>
      </c>
      <c r="L77" s="33" t="str">
        <f>K77</f>
        <v xml:space="preserve"> </v>
      </c>
      <c r="M77" s="32"/>
    </row>
    <row r="78" spans="1:13" x14ac:dyDescent="0.25">
      <c r="A78" s="26">
        <f t="shared" si="5"/>
        <v>69</v>
      </c>
      <c r="B78" s="29"/>
      <c r="C78" s="27" t="s">
        <v>1502</v>
      </c>
      <c r="D78" s="28">
        <f t="shared" si="6"/>
        <v>69</v>
      </c>
      <c r="E78" s="29"/>
      <c r="F78" s="30"/>
      <c r="G78" s="27"/>
      <c r="H78" s="34"/>
      <c r="I78" s="35"/>
      <c r="J78" s="29"/>
      <c r="K78" s="32" t="str">
        <f t="shared" si="4"/>
        <v xml:space="preserve"> </v>
      </c>
      <c r="L78" s="33" t="str">
        <f>K78</f>
        <v xml:space="preserve"> </v>
      </c>
      <c r="M78" s="32"/>
    </row>
    <row r="79" spans="1:13" x14ac:dyDescent="0.25">
      <c r="A79" s="26">
        <f t="shared" si="5"/>
        <v>70</v>
      </c>
      <c r="B79" s="29"/>
      <c r="C79" s="27" t="s">
        <v>1502</v>
      </c>
      <c r="D79" s="28">
        <f t="shared" si="6"/>
        <v>70</v>
      </c>
      <c r="E79" s="29"/>
      <c r="F79" s="30">
        <v>0.01</v>
      </c>
      <c r="G79" s="27" t="s">
        <v>1503</v>
      </c>
      <c r="H79" s="34">
        <v>1925</v>
      </c>
      <c r="I79" s="35">
        <v>1</v>
      </c>
      <c r="J79" s="29" t="s">
        <v>53</v>
      </c>
      <c r="K79" s="32">
        <f t="shared" si="4"/>
        <v>0.01</v>
      </c>
      <c r="L79" s="33">
        <v>0</v>
      </c>
      <c r="M79" s="32">
        <v>0.35</v>
      </c>
    </row>
    <row r="80" spans="1:13" x14ac:dyDescent="0.25">
      <c r="A80" s="26">
        <f t="shared" si="5"/>
        <v>71</v>
      </c>
      <c r="B80" s="29"/>
      <c r="C80" s="27" t="s">
        <v>1502</v>
      </c>
      <c r="D80" s="28">
        <f t="shared" si="6"/>
        <v>71</v>
      </c>
      <c r="E80" s="29"/>
      <c r="F80" s="30">
        <v>0.02</v>
      </c>
      <c r="G80" s="27" t="s">
        <v>1503</v>
      </c>
      <c r="H80" s="34">
        <v>1925</v>
      </c>
      <c r="I80" s="35">
        <v>1</v>
      </c>
      <c r="J80" s="29" t="s">
        <v>53</v>
      </c>
      <c r="K80" s="32">
        <f t="shared" si="4"/>
        <v>0.02</v>
      </c>
      <c r="L80" s="33">
        <v>0</v>
      </c>
      <c r="M80" s="32">
        <v>0.35</v>
      </c>
    </row>
    <row r="81" spans="1:13" x14ac:dyDescent="0.25">
      <c r="A81" s="26">
        <f t="shared" si="5"/>
        <v>72</v>
      </c>
      <c r="B81" s="29"/>
      <c r="C81" s="27" t="s">
        <v>1502</v>
      </c>
      <c r="D81" s="28">
        <f t="shared" si="6"/>
        <v>72</v>
      </c>
      <c r="E81" s="29"/>
      <c r="F81" s="30">
        <v>0.03</v>
      </c>
      <c r="G81" s="27" t="s">
        <v>1503</v>
      </c>
      <c r="H81" s="34">
        <v>1925</v>
      </c>
      <c r="I81" s="35">
        <v>1</v>
      </c>
      <c r="J81" s="29" t="s">
        <v>53</v>
      </c>
      <c r="K81" s="32">
        <f t="shared" si="4"/>
        <v>0.03</v>
      </c>
      <c r="L81" s="33">
        <v>0</v>
      </c>
      <c r="M81" s="32">
        <v>2.75</v>
      </c>
    </row>
    <row r="82" spans="1:13" x14ac:dyDescent="0.25">
      <c r="A82" s="26">
        <f t="shared" si="5"/>
        <v>73</v>
      </c>
      <c r="B82" s="29"/>
      <c r="C82" s="27" t="s">
        <v>1502</v>
      </c>
      <c r="D82" s="28">
        <f t="shared" si="6"/>
        <v>73</v>
      </c>
      <c r="E82" s="29"/>
      <c r="F82" s="30"/>
      <c r="G82" s="27"/>
      <c r="H82" s="34"/>
      <c r="I82" s="35"/>
      <c r="J82" s="27"/>
      <c r="K82" s="32" t="str">
        <f t="shared" si="4"/>
        <v xml:space="preserve"> </v>
      </c>
      <c r="L82" s="33" t="str">
        <f>K82</f>
        <v xml:space="preserve"> </v>
      </c>
      <c r="M82" s="32"/>
    </row>
    <row r="83" spans="1:13" x14ac:dyDescent="0.25">
      <c r="A83" s="26">
        <f t="shared" si="5"/>
        <v>74</v>
      </c>
      <c r="B83" s="29"/>
      <c r="C83" s="27" t="s">
        <v>1502</v>
      </c>
      <c r="D83" s="28">
        <f t="shared" si="6"/>
        <v>74</v>
      </c>
      <c r="E83" s="29"/>
      <c r="F83" s="30">
        <v>0.1</v>
      </c>
      <c r="G83" s="27" t="s">
        <v>1503</v>
      </c>
      <c r="H83" s="34">
        <v>1925</v>
      </c>
      <c r="I83" s="35">
        <v>1</v>
      </c>
      <c r="J83" s="29" t="s">
        <v>53</v>
      </c>
      <c r="K83" s="32">
        <f t="shared" si="4"/>
        <v>0.1</v>
      </c>
      <c r="L83" s="33">
        <v>0</v>
      </c>
      <c r="M83" s="32">
        <v>2</v>
      </c>
    </row>
    <row r="84" spans="1:13" ht="16.5" thickBot="1" x14ac:dyDescent="0.3">
      <c r="A84" s="26">
        <f t="shared" si="5"/>
        <v>75</v>
      </c>
      <c r="B84" s="29"/>
      <c r="C84" s="27" t="s">
        <v>1502</v>
      </c>
      <c r="D84" s="28">
        <f t="shared" si="6"/>
        <v>75</v>
      </c>
      <c r="E84" s="29"/>
      <c r="F84" s="30"/>
      <c r="G84" s="27"/>
      <c r="H84" s="34"/>
      <c r="I84" s="35"/>
      <c r="J84" s="29"/>
      <c r="K84" s="32" t="str">
        <f>IF(F84*I84&gt;0,F84*I84," ")</f>
        <v xml:space="preserve"> </v>
      </c>
      <c r="L84" s="33" t="str">
        <f>K84</f>
        <v xml:space="preserve"> </v>
      </c>
      <c r="M84" s="32"/>
    </row>
    <row r="85" spans="1:13" ht="16.5" thickTop="1" x14ac:dyDescent="0.25">
      <c r="A85" s="37"/>
      <c r="B85" s="38"/>
      <c r="C85" s="38"/>
      <c r="D85" s="39"/>
      <c r="E85" s="38"/>
      <c r="F85" s="40"/>
      <c r="G85" s="38"/>
      <c r="H85" s="38"/>
      <c r="I85" s="41"/>
      <c r="J85" s="42"/>
      <c r="K85" s="43"/>
      <c r="L85" s="44"/>
      <c r="M85" s="45"/>
    </row>
    <row r="86" spans="1:13" ht="16.5" thickBot="1" x14ac:dyDescent="0.3">
      <c r="A86" s="46"/>
      <c r="B86" s="47" t="s">
        <v>36</v>
      </c>
      <c r="C86" s="48"/>
      <c r="D86" s="49"/>
      <c r="E86" s="48"/>
      <c r="F86" s="50"/>
      <c r="G86" s="48"/>
      <c r="H86" s="48"/>
      <c r="I86" s="51"/>
      <c r="J86" s="52" t="s">
        <v>2</v>
      </c>
      <c r="K86" s="53"/>
      <c r="L86" s="53"/>
      <c r="M86" s="54"/>
    </row>
    <row r="87" spans="1:13" ht="16.5" thickTop="1" x14ac:dyDescent="0.25">
      <c r="A87" s="46"/>
      <c r="B87" s="55" t="s">
        <v>37</v>
      </c>
      <c r="C87" s="48"/>
      <c r="D87" s="49"/>
      <c r="E87" s="56"/>
      <c r="F87" s="57"/>
      <c r="G87" s="56"/>
      <c r="H87" s="56"/>
      <c r="I87" s="51"/>
      <c r="J87" s="58"/>
      <c r="K87" s="59"/>
      <c r="L87" s="59"/>
      <c r="M87" s="60"/>
    </row>
    <row r="88" spans="1:13" x14ac:dyDescent="0.25">
      <c r="A88" s="46"/>
      <c r="B88" s="47" t="s">
        <v>38</v>
      </c>
      <c r="C88" s="48"/>
      <c r="D88" s="49"/>
      <c r="E88" s="56"/>
      <c r="F88" s="57"/>
      <c r="G88" s="56"/>
      <c r="H88" s="56"/>
      <c r="I88" s="51"/>
      <c r="J88" s="61" t="s">
        <v>39</v>
      </c>
      <c r="K88" s="62"/>
      <c r="L88" s="63"/>
      <c r="M88" s="64">
        <f>SUM(K10:K84)</f>
        <v>0.16</v>
      </c>
    </row>
    <row r="89" spans="1:13" x14ac:dyDescent="0.25">
      <c r="A89" s="46"/>
      <c r="B89" s="48"/>
      <c r="C89" s="48"/>
      <c r="D89" s="49"/>
      <c r="E89" s="56"/>
      <c r="F89" s="57"/>
      <c r="G89" s="56"/>
      <c r="H89" s="56"/>
      <c r="I89" s="51"/>
      <c r="J89" s="61" t="s">
        <v>40</v>
      </c>
      <c r="K89" s="62"/>
      <c r="L89" s="63"/>
      <c r="M89" s="64">
        <f>SUM(L10:L84)</f>
        <v>0</v>
      </c>
    </row>
    <row r="90" spans="1:13" x14ac:dyDescent="0.25">
      <c r="A90" s="46"/>
      <c r="B90" s="48"/>
      <c r="C90" s="48"/>
      <c r="D90" s="49"/>
      <c r="E90" s="48"/>
      <c r="F90" s="50"/>
      <c r="G90" s="48"/>
      <c r="H90" s="48"/>
      <c r="I90" s="51"/>
      <c r="J90" s="61" t="s">
        <v>41</v>
      </c>
      <c r="K90" s="62"/>
      <c r="L90" s="63"/>
      <c r="M90" s="64">
        <f>SUM(M10:M84)</f>
        <v>5.45</v>
      </c>
    </row>
    <row r="91" spans="1:13" ht="16.5" thickBot="1" x14ac:dyDescent="0.3">
      <c r="A91" s="65"/>
      <c r="B91" s="66"/>
      <c r="C91" s="66"/>
      <c r="D91" s="67"/>
      <c r="E91" s="66"/>
      <c r="F91" s="68"/>
      <c r="G91" s="66"/>
      <c r="H91" s="66"/>
      <c r="I91" s="69"/>
      <c r="J91" s="70" t="s">
        <v>42</v>
      </c>
      <c r="K91" s="71"/>
      <c r="L91" s="71"/>
      <c r="M91" s="72">
        <f>SUM(I10:I84)</f>
        <v>4</v>
      </c>
    </row>
    <row r="92" spans="1:13" ht="16.5" thickTop="1" x14ac:dyDescent="0.25">
      <c r="A92" s="73"/>
      <c r="B92" s="74" t="s">
        <v>1584</v>
      </c>
      <c r="C92" s="75"/>
      <c r="D92" s="75"/>
      <c r="E92" s="75"/>
      <c r="F92" s="76"/>
      <c r="G92" s="75"/>
      <c r="H92" s="75"/>
      <c r="I92" s="75"/>
      <c r="J92" s="75"/>
      <c r="K92" s="76"/>
      <c r="L92" s="76"/>
      <c r="M92" s="77"/>
    </row>
  </sheetData>
  <printOptions gridLinesSet="0"/>
  <pageMargins left="0.75" right="0.25" top="0.75" bottom="0.55000000000000004" header="0.5" footer="0.5"/>
  <pageSetup scale="48" orientation="portrait" horizontalDpi="300" verticalDpi="300" r:id="rId1"/>
  <headerFooter alignWithMargins="0">
    <oddHeader>&amp;L&amp;D</oddHeader>
    <oddFooter>&amp;LPDSGL01.XLS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92"/>
  <sheetViews>
    <sheetView showGridLines="0" zoomScale="80" zoomScaleNormal="8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52.42578125" style="11" customWidth="1"/>
    <col min="11" max="12" width="10" style="11" customWidth="1"/>
    <col min="13" max="13" width="13.85546875" style="11" customWidth="1"/>
    <col min="14" max="14" width="2.28515625" style="11" customWidth="1"/>
    <col min="15" max="16384" width="12.5703125" style="11"/>
  </cols>
  <sheetData>
    <row r="1" spans="1:14" x14ac:dyDescent="0.25">
      <c r="L1" s="12" t="s">
        <v>15</v>
      </c>
    </row>
    <row r="3" spans="1:14" ht="30.75" x14ac:dyDescent="0.45">
      <c r="A3" s="13" t="s">
        <v>0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</row>
    <row r="4" spans="1:14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</row>
    <row r="5" spans="1:14" ht="30.75" x14ac:dyDescent="0.45">
      <c r="A5" s="13" t="s">
        <v>1501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</row>
    <row r="6" spans="1:14" x14ac:dyDescent="0.25">
      <c r="L6" s="12" t="s">
        <v>3</v>
      </c>
    </row>
    <row r="8" spans="1:14" x14ac:dyDescent="0.25">
      <c r="A8" s="15" t="s">
        <v>17</v>
      </c>
      <c r="B8" s="16"/>
      <c r="C8" s="17" t="s">
        <v>18</v>
      </c>
      <c r="D8" s="18"/>
      <c r="E8" s="19"/>
      <c r="F8" s="20" t="s">
        <v>19</v>
      </c>
      <c r="G8" s="20" t="s">
        <v>20</v>
      </c>
      <c r="H8" s="20" t="s">
        <v>21</v>
      </c>
      <c r="I8" s="20" t="s">
        <v>22</v>
      </c>
      <c r="J8" s="20" t="s">
        <v>23</v>
      </c>
      <c r="K8" s="20" t="s">
        <v>5</v>
      </c>
      <c r="L8" s="20" t="s">
        <v>24</v>
      </c>
      <c r="M8" s="20" t="s">
        <v>25</v>
      </c>
    </row>
    <row r="9" spans="1:14" ht="16.5" thickBot="1" x14ac:dyDescent="0.3">
      <c r="A9" s="21"/>
      <c r="B9" s="22"/>
      <c r="C9" s="23" t="s">
        <v>26</v>
      </c>
      <c r="D9" s="23" t="s">
        <v>27</v>
      </c>
      <c r="E9" s="24" t="s">
        <v>28</v>
      </c>
      <c r="F9" s="22"/>
      <c r="G9" s="22"/>
      <c r="H9" s="24" t="s">
        <v>29</v>
      </c>
      <c r="I9" s="25" t="s">
        <v>30</v>
      </c>
      <c r="J9" s="22"/>
      <c r="K9" s="24" t="s">
        <v>10</v>
      </c>
      <c r="L9" s="24" t="s">
        <v>11</v>
      </c>
      <c r="M9" s="24" t="s">
        <v>10</v>
      </c>
    </row>
    <row r="10" spans="1:14" ht="16.5" thickTop="1" x14ac:dyDescent="0.25">
      <c r="A10" s="26">
        <v>1</v>
      </c>
      <c r="B10" s="27" t="s">
        <v>30</v>
      </c>
      <c r="C10" s="27" t="s">
        <v>1502</v>
      </c>
      <c r="D10" s="28">
        <v>76</v>
      </c>
      <c r="E10" s="29"/>
      <c r="F10" s="30"/>
      <c r="G10" s="27"/>
      <c r="H10" s="34"/>
      <c r="I10" s="31"/>
      <c r="J10" s="29"/>
      <c r="K10" s="32" t="str">
        <f t="shared" ref="K10:K76" si="0">IF(F10*I10&gt;0,F10*I10," ")</f>
        <v xml:space="preserve"> </v>
      </c>
      <c r="L10" s="33" t="str">
        <f t="shared" ref="L10:L76" si="1">K10</f>
        <v xml:space="preserve"> </v>
      </c>
      <c r="M10" s="33"/>
    </row>
    <row r="11" spans="1:14" x14ac:dyDescent="0.25">
      <c r="A11" s="26">
        <f t="shared" ref="A11:A38" si="2">A10+1</f>
        <v>2</v>
      </c>
      <c r="B11" s="29"/>
      <c r="C11" s="27" t="s">
        <v>1502</v>
      </c>
      <c r="D11" s="28">
        <f>D10+1</f>
        <v>77</v>
      </c>
      <c r="E11" s="29"/>
      <c r="F11" s="30"/>
      <c r="G11" s="27"/>
      <c r="H11" s="34"/>
      <c r="I11" s="35"/>
      <c r="J11" s="29"/>
      <c r="K11" s="32" t="str">
        <f t="shared" si="0"/>
        <v xml:space="preserve"> </v>
      </c>
      <c r="L11" s="33" t="str">
        <f t="shared" si="1"/>
        <v xml:space="preserve"> </v>
      </c>
      <c r="M11" s="32"/>
    </row>
    <row r="12" spans="1:14" x14ac:dyDescent="0.25">
      <c r="A12" s="26">
        <f t="shared" si="2"/>
        <v>3</v>
      </c>
      <c r="B12" s="29"/>
      <c r="C12" s="27" t="s">
        <v>1502</v>
      </c>
      <c r="D12" s="28">
        <f t="shared" ref="D12:D38" si="3">D11+1</f>
        <v>78</v>
      </c>
      <c r="E12" s="29"/>
      <c r="F12" s="30"/>
      <c r="G12" s="27"/>
      <c r="H12" s="34"/>
      <c r="I12" s="35"/>
      <c r="J12" s="29"/>
      <c r="K12" s="32" t="str">
        <f t="shared" si="0"/>
        <v xml:space="preserve"> </v>
      </c>
      <c r="L12" s="33" t="str">
        <f t="shared" si="1"/>
        <v xml:space="preserve"> </v>
      </c>
      <c r="M12" s="32"/>
    </row>
    <row r="13" spans="1:14" x14ac:dyDescent="0.25">
      <c r="A13" s="26">
        <f t="shared" si="2"/>
        <v>4</v>
      </c>
      <c r="B13" s="29"/>
      <c r="C13" s="27" t="s">
        <v>1502</v>
      </c>
      <c r="D13" s="28">
        <f t="shared" si="3"/>
        <v>79</v>
      </c>
      <c r="E13" s="29"/>
      <c r="F13" s="30"/>
      <c r="G13" s="27"/>
      <c r="H13" s="34"/>
      <c r="I13" s="35"/>
      <c r="J13" s="29"/>
      <c r="K13" s="32" t="str">
        <f t="shared" si="0"/>
        <v xml:space="preserve"> </v>
      </c>
      <c r="L13" s="33" t="str">
        <f t="shared" si="1"/>
        <v xml:space="preserve"> </v>
      </c>
      <c r="M13" s="32"/>
    </row>
    <row r="14" spans="1:14" x14ac:dyDescent="0.25">
      <c r="A14" s="26">
        <f t="shared" si="2"/>
        <v>5</v>
      </c>
      <c r="B14" s="29"/>
      <c r="C14" s="27" t="s">
        <v>1502</v>
      </c>
      <c r="D14" s="28">
        <f t="shared" si="3"/>
        <v>80</v>
      </c>
      <c r="E14" s="29"/>
      <c r="F14" s="30"/>
      <c r="G14" s="27"/>
      <c r="H14" s="34"/>
      <c r="I14" s="35"/>
      <c r="J14" s="29"/>
      <c r="K14" s="32" t="str">
        <f t="shared" si="0"/>
        <v xml:space="preserve"> </v>
      </c>
      <c r="L14" s="33" t="str">
        <f t="shared" si="1"/>
        <v xml:space="preserve"> </v>
      </c>
      <c r="M14" s="32"/>
    </row>
    <row r="15" spans="1:14" x14ac:dyDescent="0.25">
      <c r="A15" s="26">
        <f t="shared" si="2"/>
        <v>6</v>
      </c>
      <c r="B15" s="29"/>
      <c r="C15" s="27" t="s">
        <v>1502</v>
      </c>
      <c r="D15" s="28">
        <f t="shared" si="3"/>
        <v>81</v>
      </c>
      <c r="E15" s="29"/>
      <c r="F15" s="30"/>
      <c r="G15" s="27"/>
      <c r="H15" s="34"/>
      <c r="I15" s="35"/>
      <c r="J15" s="29"/>
      <c r="K15" s="32" t="str">
        <f t="shared" si="0"/>
        <v xml:space="preserve"> </v>
      </c>
      <c r="L15" s="33" t="str">
        <f t="shared" si="1"/>
        <v xml:space="preserve"> </v>
      </c>
      <c r="M15" s="32"/>
    </row>
    <row r="16" spans="1:14" x14ac:dyDescent="0.25">
      <c r="A16" s="26">
        <f t="shared" si="2"/>
        <v>7</v>
      </c>
      <c r="B16" s="29"/>
      <c r="C16" s="27" t="s">
        <v>1502</v>
      </c>
      <c r="D16" s="28">
        <f t="shared" si="3"/>
        <v>82</v>
      </c>
      <c r="E16" s="29"/>
      <c r="F16" s="30"/>
      <c r="G16" s="27"/>
      <c r="H16" s="34"/>
      <c r="I16" s="35"/>
      <c r="J16" s="29"/>
      <c r="K16" s="32" t="str">
        <f t="shared" si="0"/>
        <v xml:space="preserve"> </v>
      </c>
      <c r="L16" s="33" t="str">
        <f t="shared" si="1"/>
        <v xml:space="preserve"> </v>
      </c>
      <c r="M16" s="32"/>
    </row>
    <row r="17" spans="1:13" x14ac:dyDescent="0.25">
      <c r="A17" s="26">
        <f t="shared" si="2"/>
        <v>8</v>
      </c>
      <c r="B17" s="29"/>
      <c r="C17" s="27" t="s">
        <v>1502</v>
      </c>
      <c r="D17" s="28">
        <f t="shared" si="3"/>
        <v>83</v>
      </c>
      <c r="E17" s="29"/>
      <c r="F17" s="30"/>
      <c r="G17" s="27"/>
      <c r="H17" s="34"/>
      <c r="I17" s="35"/>
      <c r="J17" s="29"/>
      <c r="K17" s="32" t="str">
        <f t="shared" si="0"/>
        <v xml:space="preserve"> </v>
      </c>
      <c r="L17" s="33" t="str">
        <f t="shared" si="1"/>
        <v xml:space="preserve"> </v>
      </c>
      <c r="M17" s="32"/>
    </row>
    <row r="18" spans="1:13" x14ac:dyDescent="0.25">
      <c r="A18" s="26">
        <f t="shared" si="2"/>
        <v>9</v>
      </c>
      <c r="B18" s="29"/>
      <c r="C18" s="27" t="s">
        <v>1502</v>
      </c>
      <c r="D18" s="28">
        <f t="shared" si="3"/>
        <v>84</v>
      </c>
      <c r="E18" s="29"/>
      <c r="F18" s="30"/>
      <c r="G18" s="27"/>
      <c r="H18" s="34"/>
      <c r="I18" s="35"/>
      <c r="J18" s="29"/>
      <c r="K18" s="32" t="str">
        <f t="shared" si="0"/>
        <v xml:space="preserve"> </v>
      </c>
      <c r="L18" s="33" t="str">
        <f t="shared" si="1"/>
        <v xml:space="preserve"> </v>
      </c>
      <c r="M18" s="32"/>
    </row>
    <row r="19" spans="1:13" x14ac:dyDescent="0.25">
      <c r="A19" s="26">
        <f t="shared" si="2"/>
        <v>10</v>
      </c>
      <c r="B19" s="29"/>
      <c r="C19" s="27" t="s">
        <v>1502</v>
      </c>
      <c r="D19" s="28">
        <f t="shared" si="3"/>
        <v>85</v>
      </c>
      <c r="E19" s="29"/>
      <c r="F19" s="30"/>
      <c r="G19" s="27"/>
      <c r="H19" s="34"/>
      <c r="I19" s="35"/>
      <c r="J19" s="29"/>
      <c r="K19" s="32" t="str">
        <f t="shared" si="0"/>
        <v xml:space="preserve"> </v>
      </c>
      <c r="L19" s="33" t="str">
        <f t="shared" si="1"/>
        <v xml:space="preserve"> </v>
      </c>
      <c r="M19" s="32"/>
    </row>
    <row r="20" spans="1:13" x14ac:dyDescent="0.25">
      <c r="A20" s="26">
        <f t="shared" si="2"/>
        <v>11</v>
      </c>
      <c r="B20" s="29"/>
      <c r="C20" s="27" t="s">
        <v>1502</v>
      </c>
      <c r="D20" s="28">
        <f t="shared" si="3"/>
        <v>86</v>
      </c>
      <c r="E20" s="29"/>
      <c r="F20" s="30"/>
      <c r="G20" s="27"/>
      <c r="H20" s="34"/>
      <c r="I20" s="35"/>
      <c r="J20" s="29"/>
      <c r="K20" s="32" t="str">
        <f t="shared" si="0"/>
        <v xml:space="preserve"> </v>
      </c>
      <c r="L20" s="33" t="str">
        <f t="shared" si="1"/>
        <v xml:space="preserve"> </v>
      </c>
      <c r="M20" s="32"/>
    </row>
    <row r="21" spans="1:13" x14ac:dyDescent="0.25">
      <c r="A21" s="26">
        <f t="shared" si="2"/>
        <v>12</v>
      </c>
      <c r="B21" s="29"/>
      <c r="C21" s="27" t="s">
        <v>1502</v>
      </c>
      <c r="D21" s="28">
        <f t="shared" si="3"/>
        <v>87</v>
      </c>
      <c r="E21" s="29"/>
      <c r="F21" s="30"/>
      <c r="G21" s="27"/>
      <c r="H21" s="34"/>
      <c r="I21" s="35"/>
      <c r="J21" s="29"/>
      <c r="K21" s="32" t="str">
        <f t="shared" si="0"/>
        <v xml:space="preserve"> </v>
      </c>
      <c r="L21" s="33" t="str">
        <f t="shared" si="1"/>
        <v xml:space="preserve"> </v>
      </c>
      <c r="M21" s="32"/>
    </row>
    <row r="22" spans="1:13" x14ac:dyDescent="0.25">
      <c r="A22" s="26">
        <f t="shared" si="2"/>
        <v>13</v>
      </c>
      <c r="B22" s="29"/>
      <c r="C22" s="27" t="s">
        <v>1502</v>
      </c>
      <c r="D22" s="28">
        <f t="shared" si="3"/>
        <v>88</v>
      </c>
      <c r="E22" s="29"/>
      <c r="F22" s="30">
        <v>5.0000000000000001E-3</v>
      </c>
      <c r="G22" s="27" t="s">
        <v>1504</v>
      </c>
      <c r="H22" s="34">
        <v>1959</v>
      </c>
      <c r="I22" s="35">
        <v>1</v>
      </c>
      <c r="J22" s="29"/>
      <c r="K22" s="32">
        <f t="shared" si="0"/>
        <v>5.0000000000000001E-3</v>
      </c>
      <c r="L22" s="33">
        <f t="shared" si="1"/>
        <v>5.0000000000000001E-3</v>
      </c>
      <c r="M22" s="32">
        <v>1.5</v>
      </c>
    </row>
    <row r="23" spans="1:13" x14ac:dyDescent="0.25">
      <c r="A23" s="26">
        <f t="shared" si="2"/>
        <v>14</v>
      </c>
      <c r="B23" s="29"/>
      <c r="C23" s="27" t="s">
        <v>1502</v>
      </c>
      <c r="D23" s="28">
        <f t="shared" si="3"/>
        <v>89</v>
      </c>
      <c r="E23" s="29"/>
      <c r="F23" s="30">
        <v>0.01</v>
      </c>
      <c r="G23" s="27" t="s">
        <v>1504</v>
      </c>
      <c r="H23" s="34">
        <v>1959</v>
      </c>
      <c r="I23" s="35">
        <v>1</v>
      </c>
      <c r="J23" s="29"/>
      <c r="K23" s="32">
        <f t="shared" si="0"/>
        <v>0.01</v>
      </c>
      <c r="L23" s="33">
        <f t="shared" si="1"/>
        <v>0.01</v>
      </c>
      <c r="M23" s="32">
        <v>0.25</v>
      </c>
    </row>
    <row r="24" spans="1:13" x14ac:dyDescent="0.25">
      <c r="A24" s="26">
        <f t="shared" si="2"/>
        <v>15</v>
      </c>
      <c r="B24" s="29"/>
      <c r="C24" s="27" t="s">
        <v>1502</v>
      </c>
      <c r="D24" s="28">
        <f t="shared" si="3"/>
        <v>90</v>
      </c>
      <c r="E24" s="29"/>
      <c r="F24" s="30">
        <v>0.02</v>
      </c>
      <c r="G24" s="27" t="s">
        <v>1504</v>
      </c>
      <c r="H24" s="34">
        <v>1959</v>
      </c>
      <c r="I24" s="35">
        <v>1</v>
      </c>
      <c r="J24" s="29"/>
      <c r="K24" s="32">
        <f t="shared" si="0"/>
        <v>0.02</v>
      </c>
      <c r="L24" s="33">
        <f t="shared" si="1"/>
        <v>0.02</v>
      </c>
      <c r="M24" s="32">
        <v>0.25</v>
      </c>
    </row>
    <row r="25" spans="1:13" x14ac:dyDescent="0.25">
      <c r="A25" s="26">
        <f t="shared" si="2"/>
        <v>16</v>
      </c>
      <c r="B25" s="29"/>
      <c r="C25" s="27" t="s">
        <v>1502</v>
      </c>
      <c r="D25" s="28">
        <f t="shared" si="3"/>
        <v>91</v>
      </c>
      <c r="E25" s="29"/>
      <c r="F25" s="30">
        <v>0.03</v>
      </c>
      <c r="G25" s="27" t="s">
        <v>1504</v>
      </c>
      <c r="H25" s="34">
        <v>1959</v>
      </c>
      <c r="I25" s="35">
        <v>1</v>
      </c>
      <c r="J25" s="29"/>
      <c r="K25" s="32">
        <f t="shared" si="0"/>
        <v>0.03</v>
      </c>
      <c r="L25" s="33">
        <f t="shared" si="1"/>
        <v>0.03</v>
      </c>
      <c r="M25" s="32">
        <v>0.25</v>
      </c>
    </row>
    <row r="26" spans="1:13" x14ac:dyDescent="0.25">
      <c r="A26" s="26">
        <f t="shared" si="2"/>
        <v>17</v>
      </c>
      <c r="B26" s="29"/>
      <c r="C26" s="27" t="s">
        <v>1502</v>
      </c>
      <c r="D26" s="28">
        <f t="shared" si="3"/>
        <v>92</v>
      </c>
      <c r="E26" s="29"/>
      <c r="F26" s="30">
        <v>0.04</v>
      </c>
      <c r="G26" s="27" t="s">
        <v>1504</v>
      </c>
      <c r="H26" s="34">
        <v>1959</v>
      </c>
      <c r="I26" s="35">
        <v>1</v>
      </c>
      <c r="J26" s="29"/>
      <c r="K26" s="32">
        <f t="shared" si="0"/>
        <v>0.04</v>
      </c>
      <c r="L26" s="33">
        <f t="shared" si="1"/>
        <v>0.04</v>
      </c>
      <c r="M26" s="32">
        <v>0.25</v>
      </c>
    </row>
    <row r="27" spans="1:13" x14ac:dyDescent="0.25">
      <c r="A27" s="26">
        <f t="shared" si="2"/>
        <v>18</v>
      </c>
      <c r="B27" s="29"/>
      <c r="C27" s="27" t="s">
        <v>1502</v>
      </c>
      <c r="D27" s="28">
        <f t="shared" si="3"/>
        <v>93</v>
      </c>
      <c r="E27" s="29"/>
      <c r="F27" s="30">
        <v>0.05</v>
      </c>
      <c r="G27" s="27" t="s">
        <v>1504</v>
      </c>
      <c r="H27" s="34">
        <v>1959</v>
      </c>
      <c r="I27" s="35">
        <v>1</v>
      </c>
      <c r="J27" s="29"/>
      <c r="K27" s="32">
        <f t="shared" si="0"/>
        <v>0.05</v>
      </c>
      <c r="L27" s="33">
        <f t="shared" si="1"/>
        <v>0.05</v>
      </c>
      <c r="M27" s="32">
        <v>0.25</v>
      </c>
    </row>
    <row r="28" spans="1:13" x14ac:dyDescent="0.25">
      <c r="A28" s="26">
        <f t="shared" si="2"/>
        <v>19</v>
      </c>
      <c r="B28" s="29"/>
      <c r="C28" s="27" t="s">
        <v>1502</v>
      </c>
      <c r="D28" s="28">
        <f t="shared" si="3"/>
        <v>94</v>
      </c>
      <c r="E28" s="29"/>
      <c r="F28" s="30">
        <v>0.06</v>
      </c>
      <c r="G28" s="27" t="s">
        <v>1504</v>
      </c>
      <c r="H28" s="34">
        <v>1959</v>
      </c>
      <c r="I28" s="35">
        <v>1</v>
      </c>
      <c r="J28" s="29"/>
      <c r="K28" s="32">
        <f t="shared" si="0"/>
        <v>0.06</v>
      </c>
      <c r="L28" s="33">
        <f t="shared" si="1"/>
        <v>0.06</v>
      </c>
      <c r="M28" s="32">
        <v>0.25</v>
      </c>
    </row>
    <row r="29" spans="1:13" x14ac:dyDescent="0.25">
      <c r="A29" s="26">
        <f t="shared" si="2"/>
        <v>20</v>
      </c>
      <c r="B29" s="29"/>
      <c r="C29" s="27" t="s">
        <v>1502</v>
      </c>
      <c r="D29" s="28">
        <f t="shared" si="3"/>
        <v>95</v>
      </c>
      <c r="E29" s="29"/>
      <c r="F29" s="30">
        <v>7.0000000000000007E-2</v>
      </c>
      <c r="G29" s="27" t="s">
        <v>1504</v>
      </c>
      <c r="H29" s="34">
        <v>1959</v>
      </c>
      <c r="I29" s="35">
        <v>1</v>
      </c>
      <c r="J29" s="29"/>
      <c r="K29" s="32">
        <f t="shared" si="0"/>
        <v>7.0000000000000007E-2</v>
      </c>
      <c r="L29" s="33">
        <f t="shared" si="1"/>
        <v>7.0000000000000007E-2</v>
      </c>
      <c r="M29" s="32">
        <v>0.25</v>
      </c>
    </row>
    <row r="30" spans="1:13" x14ac:dyDescent="0.25">
      <c r="A30" s="26">
        <f t="shared" si="2"/>
        <v>21</v>
      </c>
      <c r="B30" s="29"/>
      <c r="C30" s="27" t="s">
        <v>1502</v>
      </c>
      <c r="D30" s="28">
        <f t="shared" si="3"/>
        <v>96</v>
      </c>
      <c r="E30" s="29"/>
      <c r="F30" s="30">
        <v>0.08</v>
      </c>
      <c r="G30" s="27" t="s">
        <v>1504</v>
      </c>
      <c r="H30" s="34">
        <v>1959</v>
      </c>
      <c r="I30" s="35">
        <v>1</v>
      </c>
      <c r="J30" s="29"/>
      <c r="K30" s="32">
        <f t="shared" si="0"/>
        <v>0.08</v>
      </c>
      <c r="L30" s="33">
        <f t="shared" si="1"/>
        <v>0.08</v>
      </c>
      <c r="M30" s="32">
        <v>0.25</v>
      </c>
    </row>
    <row r="31" spans="1:13" x14ac:dyDescent="0.25">
      <c r="A31" s="26">
        <f t="shared" si="2"/>
        <v>22</v>
      </c>
      <c r="B31" s="29"/>
      <c r="C31" s="27" t="s">
        <v>1502</v>
      </c>
      <c r="D31" s="28">
        <f t="shared" si="3"/>
        <v>97</v>
      </c>
      <c r="E31" s="29"/>
      <c r="F31" s="30">
        <v>0.1</v>
      </c>
      <c r="G31" s="27" t="s">
        <v>1504</v>
      </c>
      <c r="H31" s="34">
        <v>1959</v>
      </c>
      <c r="I31" s="35">
        <v>1</v>
      </c>
      <c r="J31" s="29"/>
      <c r="K31" s="32">
        <f t="shared" si="0"/>
        <v>0.1</v>
      </c>
      <c r="L31" s="33">
        <f t="shared" si="1"/>
        <v>0.1</v>
      </c>
      <c r="M31" s="32">
        <v>0.25</v>
      </c>
    </row>
    <row r="32" spans="1:13" x14ac:dyDescent="0.25">
      <c r="A32" s="26">
        <f t="shared" si="2"/>
        <v>23</v>
      </c>
      <c r="B32" s="29"/>
      <c r="C32" s="27" t="s">
        <v>1502</v>
      </c>
      <c r="D32" s="28">
        <f t="shared" si="3"/>
        <v>98</v>
      </c>
      <c r="E32" s="29"/>
      <c r="F32" s="30">
        <v>0.3</v>
      </c>
      <c r="G32" s="27" t="s">
        <v>1504</v>
      </c>
      <c r="H32" s="34">
        <v>1959</v>
      </c>
      <c r="I32" s="35">
        <v>1</v>
      </c>
      <c r="J32" s="29"/>
      <c r="K32" s="32">
        <f t="shared" si="0"/>
        <v>0.3</v>
      </c>
      <c r="L32" s="33">
        <f t="shared" si="1"/>
        <v>0.3</v>
      </c>
      <c r="M32" s="32">
        <v>0.7</v>
      </c>
    </row>
    <row r="33" spans="1:13" x14ac:dyDescent="0.25">
      <c r="A33" s="26">
        <f t="shared" si="2"/>
        <v>24</v>
      </c>
      <c r="B33" s="29"/>
      <c r="C33" s="27" t="s">
        <v>1502</v>
      </c>
      <c r="D33" s="28">
        <f t="shared" si="3"/>
        <v>99</v>
      </c>
      <c r="E33" s="29"/>
      <c r="F33" s="30">
        <v>0.5</v>
      </c>
      <c r="G33" s="27" t="s">
        <v>1504</v>
      </c>
      <c r="H33" s="34">
        <v>1959</v>
      </c>
      <c r="I33" s="35">
        <v>1</v>
      </c>
      <c r="J33" s="29"/>
      <c r="K33" s="32">
        <f t="shared" si="0"/>
        <v>0.5</v>
      </c>
      <c r="L33" s="33">
        <f t="shared" si="1"/>
        <v>0.5</v>
      </c>
      <c r="M33" s="32">
        <v>1.1000000000000001</v>
      </c>
    </row>
    <row r="34" spans="1:13" x14ac:dyDescent="0.25">
      <c r="A34" s="26">
        <f t="shared" si="2"/>
        <v>25</v>
      </c>
      <c r="B34" s="29"/>
      <c r="C34" s="27" t="s">
        <v>1502</v>
      </c>
      <c r="D34" s="28">
        <f t="shared" si="3"/>
        <v>100</v>
      </c>
      <c r="E34" s="29"/>
      <c r="F34" s="30">
        <v>1</v>
      </c>
      <c r="G34" s="27" t="s">
        <v>1504</v>
      </c>
      <c r="H34" s="34">
        <v>1959</v>
      </c>
      <c r="I34" s="35">
        <v>1</v>
      </c>
      <c r="J34" s="29"/>
      <c r="K34" s="32">
        <f t="shared" si="0"/>
        <v>1</v>
      </c>
      <c r="L34" s="33">
        <f t="shared" si="1"/>
        <v>1</v>
      </c>
      <c r="M34" s="32">
        <v>2</v>
      </c>
    </row>
    <row r="35" spans="1:13" x14ac:dyDescent="0.25">
      <c r="A35" s="26">
        <f t="shared" si="2"/>
        <v>26</v>
      </c>
      <c r="B35" s="29"/>
      <c r="C35" s="27" t="s">
        <v>1502</v>
      </c>
      <c r="D35" s="28">
        <f t="shared" si="3"/>
        <v>101</v>
      </c>
      <c r="E35" s="29"/>
      <c r="F35" s="30">
        <v>5</v>
      </c>
      <c r="G35" s="27" t="s">
        <v>1504</v>
      </c>
      <c r="H35" s="34">
        <v>1959</v>
      </c>
      <c r="I35" s="35">
        <v>1</v>
      </c>
      <c r="J35" s="29"/>
      <c r="K35" s="32">
        <f t="shared" si="0"/>
        <v>5</v>
      </c>
      <c r="L35" s="33">
        <f t="shared" si="1"/>
        <v>5</v>
      </c>
      <c r="M35" s="32">
        <v>9</v>
      </c>
    </row>
    <row r="36" spans="1:13" x14ac:dyDescent="0.25">
      <c r="A36" s="26">
        <f t="shared" si="2"/>
        <v>27</v>
      </c>
      <c r="B36" s="29"/>
      <c r="C36" s="27" t="s">
        <v>1502</v>
      </c>
      <c r="D36" s="28">
        <f t="shared" si="3"/>
        <v>102</v>
      </c>
      <c r="E36" s="29"/>
      <c r="F36" s="30">
        <v>0.11</v>
      </c>
      <c r="G36" s="27" t="s">
        <v>1504</v>
      </c>
      <c r="H36" s="34">
        <v>1978</v>
      </c>
      <c r="I36" s="35">
        <v>1</v>
      </c>
      <c r="J36" s="29"/>
      <c r="K36" s="32">
        <f t="shared" si="0"/>
        <v>0.11</v>
      </c>
      <c r="L36" s="33">
        <f t="shared" si="1"/>
        <v>0.11</v>
      </c>
      <c r="M36" s="32">
        <v>0.25</v>
      </c>
    </row>
    <row r="37" spans="1:13" x14ac:dyDescent="0.25">
      <c r="A37" s="26">
        <f t="shared" si="2"/>
        <v>28</v>
      </c>
      <c r="B37" s="29"/>
      <c r="C37" s="27" t="s">
        <v>1502</v>
      </c>
      <c r="D37" s="28">
        <f t="shared" si="3"/>
        <v>103</v>
      </c>
      <c r="E37" s="29"/>
      <c r="F37" s="30">
        <v>0.13</v>
      </c>
      <c r="G37" s="27" t="s">
        <v>1504</v>
      </c>
      <c r="H37" s="34">
        <v>1978</v>
      </c>
      <c r="I37" s="35">
        <v>1</v>
      </c>
      <c r="J37" s="29"/>
      <c r="K37" s="32">
        <f t="shared" si="0"/>
        <v>0.13</v>
      </c>
      <c r="L37" s="33">
        <f t="shared" si="1"/>
        <v>0.13</v>
      </c>
      <c r="M37" s="32">
        <v>0.25</v>
      </c>
    </row>
    <row r="38" spans="1:13" x14ac:dyDescent="0.25">
      <c r="A38" s="26">
        <f t="shared" si="2"/>
        <v>29</v>
      </c>
      <c r="B38" s="29"/>
      <c r="C38" s="27" t="s">
        <v>1502</v>
      </c>
      <c r="D38" s="28">
        <f t="shared" si="3"/>
        <v>104</v>
      </c>
      <c r="E38" s="29"/>
      <c r="F38" s="30">
        <v>0.17</v>
      </c>
      <c r="G38" s="27" t="s">
        <v>1504</v>
      </c>
      <c r="H38" s="34">
        <v>1985</v>
      </c>
      <c r="I38" s="35">
        <v>1</v>
      </c>
      <c r="J38" s="29"/>
      <c r="K38" s="32">
        <f t="shared" si="0"/>
        <v>0.17</v>
      </c>
      <c r="L38" s="33">
        <f t="shared" si="1"/>
        <v>0.17</v>
      </c>
      <c r="M38" s="32">
        <v>0.4</v>
      </c>
    </row>
    <row r="39" spans="1:13" x14ac:dyDescent="0.25">
      <c r="A39" s="26"/>
      <c r="B39" s="29"/>
      <c r="C39" s="27"/>
      <c r="D39" s="28"/>
      <c r="E39" s="29"/>
      <c r="F39" s="30"/>
      <c r="G39" s="27"/>
      <c r="H39" s="34"/>
      <c r="I39" s="35"/>
      <c r="J39" s="29"/>
      <c r="K39" s="32" t="str">
        <f t="shared" si="0"/>
        <v xml:space="preserve"> </v>
      </c>
      <c r="L39" s="33" t="str">
        <f t="shared" si="1"/>
        <v xml:space="preserve"> </v>
      </c>
      <c r="M39" s="32"/>
    </row>
    <row r="40" spans="1:13" x14ac:dyDescent="0.25">
      <c r="A40" s="26"/>
      <c r="B40" s="29"/>
      <c r="C40" s="27"/>
      <c r="D40" s="28"/>
      <c r="E40" s="29"/>
      <c r="F40" s="30"/>
      <c r="G40" s="27"/>
      <c r="H40" s="34"/>
      <c r="I40" s="35"/>
      <c r="J40" s="29"/>
      <c r="K40" s="32" t="str">
        <f t="shared" si="0"/>
        <v xml:space="preserve"> </v>
      </c>
      <c r="L40" s="33" t="str">
        <f t="shared" si="1"/>
        <v xml:space="preserve"> </v>
      </c>
      <c r="M40" s="32"/>
    </row>
    <row r="41" spans="1:13" x14ac:dyDescent="0.25">
      <c r="A41" s="26"/>
      <c r="B41" s="29"/>
      <c r="C41" s="27"/>
      <c r="D41" s="28"/>
      <c r="E41" s="29"/>
      <c r="F41" s="30"/>
      <c r="G41" s="27"/>
      <c r="H41" s="34"/>
      <c r="I41" s="35"/>
      <c r="J41" s="29"/>
      <c r="K41" s="32" t="str">
        <f t="shared" si="0"/>
        <v xml:space="preserve"> </v>
      </c>
      <c r="L41" s="33" t="str">
        <f t="shared" si="1"/>
        <v xml:space="preserve"> </v>
      </c>
      <c r="M41" s="32"/>
    </row>
    <row r="42" spans="1:13" x14ac:dyDescent="0.25">
      <c r="A42" s="26"/>
      <c r="B42" s="29"/>
      <c r="C42" s="27"/>
      <c r="D42" s="28"/>
      <c r="E42" s="29"/>
      <c r="F42" s="30"/>
      <c r="G42" s="27"/>
      <c r="H42" s="34"/>
      <c r="I42" s="35"/>
      <c r="J42" s="29"/>
      <c r="K42" s="32" t="str">
        <f t="shared" si="0"/>
        <v xml:space="preserve"> </v>
      </c>
      <c r="L42" s="33" t="str">
        <f t="shared" si="1"/>
        <v xml:space="preserve"> </v>
      </c>
      <c r="M42" s="32"/>
    </row>
    <row r="43" spans="1:13" x14ac:dyDescent="0.25">
      <c r="A43" s="26"/>
      <c r="B43" s="29"/>
      <c r="C43" s="27"/>
      <c r="D43" s="28"/>
      <c r="E43" s="29"/>
      <c r="F43" s="30"/>
      <c r="G43" s="27"/>
      <c r="H43" s="34"/>
      <c r="I43" s="35"/>
      <c r="J43" s="29"/>
      <c r="K43" s="32" t="str">
        <f t="shared" si="0"/>
        <v xml:space="preserve"> </v>
      </c>
      <c r="L43" s="33" t="str">
        <f t="shared" si="1"/>
        <v xml:space="preserve"> </v>
      </c>
      <c r="M43" s="32"/>
    </row>
    <row r="44" spans="1:13" x14ac:dyDescent="0.25">
      <c r="A44" s="26"/>
      <c r="B44" s="29"/>
      <c r="C44" s="27"/>
      <c r="D44" s="28"/>
      <c r="E44" s="29"/>
      <c r="F44" s="30"/>
      <c r="G44" s="27"/>
      <c r="H44" s="34"/>
      <c r="I44" s="35"/>
      <c r="J44" s="29"/>
      <c r="K44" s="32" t="str">
        <f t="shared" si="0"/>
        <v xml:space="preserve"> </v>
      </c>
      <c r="L44" s="33" t="str">
        <f t="shared" si="1"/>
        <v xml:space="preserve"> </v>
      </c>
      <c r="M44" s="32"/>
    </row>
    <row r="45" spans="1:13" x14ac:dyDescent="0.25">
      <c r="A45" s="26"/>
      <c r="B45" s="29"/>
      <c r="C45" s="27"/>
      <c r="D45" s="28"/>
      <c r="E45" s="29"/>
      <c r="F45" s="30"/>
      <c r="G45" s="27"/>
      <c r="H45" s="34"/>
      <c r="I45" s="35"/>
      <c r="J45" s="29"/>
      <c r="K45" s="32" t="str">
        <f t="shared" si="0"/>
        <v xml:space="preserve"> </v>
      </c>
      <c r="L45" s="33" t="str">
        <f t="shared" si="1"/>
        <v xml:space="preserve"> </v>
      </c>
      <c r="M45" s="32"/>
    </row>
    <row r="46" spans="1:13" x14ac:dyDescent="0.25">
      <c r="A46" s="26"/>
      <c r="B46" s="29"/>
      <c r="C46" s="27"/>
      <c r="D46" s="28"/>
      <c r="E46" s="29"/>
      <c r="F46" s="30"/>
      <c r="G46" s="27"/>
      <c r="H46" s="34"/>
      <c r="I46" s="35"/>
      <c r="J46" s="29"/>
      <c r="K46" s="32" t="str">
        <f t="shared" si="0"/>
        <v xml:space="preserve"> </v>
      </c>
      <c r="L46" s="33" t="str">
        <f t="shared" si="1"/>
        <v xml:space="preserve"> </v>
      </c>
      <c r="M46" s="32"/>
    </row>
    <row r="47" spans="1:13" x14ac:dyDescent="0.25">
      <c r="A47" s="26"/>
      <c r="B47" s="29"/>
      <c r="C47" s="27"/>
      <c r="D47" s="28"/>
      <c r="E47" s="29"/>
      <c r="F47" s="30"/>
      <c r="G47" s="27"/>
      <c r="H47" s="34"/>
      <c r="I47" s="35"/>
      <c r="J47" s="29"/>
      <c r="K47" s="32" t="str">
        <f t="shared" si="0"/>
        <v xml:space="preserve"> </v>
      </c>
      <c r="L47" s="33" t="str">
        <f t="shared" si="1"/>
        <v xml:space="preserve"> </v>
      </c>
      <c r="M47" s="32"/>
    </row>
    <row r="48" spans="1:13" x14ac:dyDescent="0.25">
      <c r="A48" s="26"/>
      <c r="B48" s="29"/>
      <c r="C48" s="27"/>
      <c r="D48" s="28"/>
      <c r="E48" s="29"/>
      <c r="F48" s="30"/>
      <c r="G48" s="27"/>
      <c r="H48" s="34"/>
      <c r="I48" s="35"/>
      <c r="J48" s="29"/>
      <c r="K48" s="32" t="str">
        <f t="shared" si="0"/>
        <v xml:space="preserve"> </v>
      </c>
      <c r="L48" s="33" t="str">
        <f t="shared" si="1"/>
        <v xml:space="preserve"> </v>
      </c>
      <c r="M48" s="32"/>
    </row>
    <row r="49" spans="1:13" x14ac:dyDescent="0.25">
      <c r="A49" s="26"/>
      <c r="B49" s="29"/>
      <c r="C49" s="27"/>
      <c r="D49" s="28"/>
      <c r="E49" s="29"/>
      <c r="F49" s="30"/>
      <c r="G49" s="27"/>
      <c r="H49" s="34"/>
      <c r="I49" s="35"/>
      <c r="J49" s="29"/>
      <c r="K49" s="32" t="str">
        <f t="shared" si="0"/>
        <v xml:space="preserve"> </v>
      </c>
      <c r="L49" s="33" t="str">
        <f t="shared" si="1"/>
        <v xml:space="preserve"> </v>
      </c>
      <c r="M49" s="32"/>
    </row>
    <row r="50" spans="1:13" x14ac:dyDescent="0.25">
      <c r="A50" s="26"/>
      <c r="B50" s="29"/>
      <c r="C50" s="27"/>
      <c r="D50" s="28"/>
      <c r="E50" s="29"/>
      <c r="F50" s="30"/>
      <c r="G50" s="27"/>
      <c r="H50" s="34"/>
      <c r="I50" s="35"/>
      <c r="J50" s="29"/>
      <c r="K50" s="32" t="str">
        <f t="shared" si="0"/>
        <v xml:space="preserve"> </v>
      </c>
      <c r="L50" s="33" t="str">
        <f t="shared" si="1"/>
        <v xml:space="preserve"> </v>
      </c>
      <c r="M50" s="32"/>
    </row>
    <row r="51" spans="1:13" x14ac:dyDescent="0.25">
      <c r="A51" s="26"/>
      <c r="B51" s="29"/>
      <c r="C51" s="27"/>
      <c r="D51" s="28"/>
      <c r="E51" s="29"/>
      <c r="F51" s="30"/>
      <c r="G51" s="27"/>
      <c r="H51" s="34"/>
      <c r="I51" s="35"/>
      <c r="J51" s="29"/>
      <c r="K51" s="32" t="str">
        <f t="shared" si="0"/>
        <v xml:space="preserve"> </v>
      </c>
      <c r="L51" s="33" t="str">
        <f t="shared" si="1"/>
        <v xml:space="preserve"> </v>
      </c>
      <c r="M51" s="32"/>
    </row>
    <row r="52" spans="1:13" x14ac:dyDescent="0.25">
      <c r="A52" s="26"/>
      <c r="B52" s="29"/>
      <c r="C52" s="27"/>
      <c r="D52" s="28"/>
      <c r="E52" s="29"/>
      <c r="F52" s="30"/>
      <c r="G52" s="27"/>
      <c r="H52" s="34"/>
      <c r="I52" s="35"/>
      <c r="J52" s="29"/>
      <c r="K52" s="32" t="str">
        <f t="shared" si="0"/>
        <v xml:space="preserve"> </v>
      </c>
      <c r="L52" s="33" t="str">
        <f t="shared" si="1"/>
        <v xml:space="preserve"> </v>
      </c>
      <c r="M52" s="32"/>
    </row>
    <row r="53" spans="1:13" x14ac:dyDescent="0.25">
      <c r="A53" s="26"/>
      <c r="B53" s="29"/>
      <c r="C53" s="27"/>
      <c r="D53" s="28"/>
      <c r="E53" s="29"/>
      <c r="F53" s="30"/>
      <c r="G53" s="27"/>
      <c r="H53" s="34"/>
      <c r="I53" s="35"/>
      <c r="J53" s="29"/>
      <c r="K53" s="32" t="str">
        <f t="shared" si="0"/>
        <v xml:space="preserve"> </v>
      </c>
      <c r="L53" s="33" t="str">
        <f t="shared" si="1"/>
        <v xml:space="preserve"> </v>
      </c>
      <c r="M53" s="32"/>
    </row>
    <row r="54" spans="1:13" x14ac:dyDescent="0.25">
      <c r="A54" s="26"/>
      <c r="B54" s="29"/>
      <c r="C54" s="27"/>
      <c r="D54" s="28"/>
      <c r="E54" s="29"/>
      <c r="F54" s="30"/>
      <c r="G54" s="27"/>
      <c r="H54" s="34"/>
      <c r="I54" s="35"/>
      <c r="J54" s="29"/>
      <c r="K54" s="32" t="str">
        <f t="shared" si="0"/>
        <v xml:space="preserve"> </v>
      </c>
      <c r="L54" s="33" t="str">
        <f t="shared" si="1"/>
        <v xml:space="preserve"> </v>
      </c>
      <c r="M54" s="32"/>
    </row>
    <row r="55" spans="1:13" x14ac:dyDescent="0.25">
      <c r="A55" s="26"/>
      <c r="B55" s="29"/>
      <c r="C55" s="27"/>
      <c r="D55" s="28"/>
      <c r="E55" s="29"/>
      <c r="F55" s="30"/>
      <c r="G55" s="27"/>
      <c r="H55" s="34"/>
      <c r="I55" s="35"/>
      <c r="J55" s="29"/>
      <c r="K55" s="32" t="str">
        <f t="shared" si="0"/>
        <v xml:space="preserve"> </v>
      </c>
      <c r="L55" s="33" t="str">
        <f t="shared" si="1"/>
        <v xml:space="preserve"> </v>
      </c>
      <c r="M55" s="32"/>
    </row>
    <row r="56" spans="1:13" x14ac:dyDescent="0.25">
      <c r="A56" s="26"/>
      <c r="B56" s="29"/>
      <c r="C56" s="27"/>
      <c r="D56" s="28"/>
      <c r="E56" s="29"/>
      <c r="F56" s="30"/>
      <c r="G56" s="27"/>
      <c r="H56" s="34"/>
      <c r="I56" s="35"/>
      <c r="J56" s="29"/>
      <c r="K56" s="32" t="str">
        <f t="shared" si="0"/>
        <v xml:space="preserve"> </v>
      </c>
      <c r="L56" s="33" t="str">
        <f t="shared" si="1"/>
        <v xml:space="preserve"> </v>
      </c>
      <c r="M56" s="32"/>
    </row>
    <row r="57" spans="1:13" x14ac:dyDescent="0.25">
      <c r="A57" s="26"/>
      <c r="B57" s="29"/>
      <c r="C57" s="27"/>
      <c r="D57" s="28"/>
      <c r="E57" s="29"/>
      <c r="F57" s="30"/>
      <c r="G57" s="27"/>
      <c r="H57" s="34"/>
      <c r="I57" s="35"/>
      <c r="J57" s="29"/>
      <c r="K57" s="32" t="str">
        <f t="shared" si="0"/>
        <v xml:space="preserve"> </v>
      </c>
      <c r="L57" s="33" t="str">
        <f t="shared" si="1"/>
        <v xml:space="preserve"> </v>
      </c>
      <c r="M57" s="32"/>
    </row>
    <row r="58" spans="1:13" x14ac:dyDescent="0.25">
      <c r="A58" s="26"/>
      <c r="B58" s="29"/>
      <c r="C58" s="27"/>
      <c r="D58" s="28"/>
      <c r="E58" s="29"/>
      <c r="F58" s="30"/>
      <c r="G58" s="27"/>
      <c r="H58" s="34"/>
      <c r="I58" s="35"/>
      <c r="J58" s="29"/>
      <c r="K58" s="32" t="str">
        <f t="shared" si="0"/>
        <v xml:space="preserve"> </v>
      </c>
      <c r="L58" s="33" t="str">
        <f t="shared" si="1"/>
        <v xml:space="preserve"> </v>
      </c>
      <c r="M58" s="32"/>
    </row>
    <row r="59" spans="1:13" x14ac:dyDescent="0.25">
      <c r="A59" s="26"/>
      <c r="B59" s="29"/>
      <c r="C59" s="27"/>
      <c r="D59" s="28"/>
      <c r="E59" s="29"/>
      <c r="F59" s="30"/>
      <c r="G59" s="27"/>
      <c r="H59" s="34"/>
      <c r="I59" s="35"/>
      <c r="J59" s="29"/>
      <c r="K59" s="32" t="str">
        <f t="shared" si="0"/>
        <v xml:space="preserve"> </v>
      </c>
      <c r="L59" s="33" t="str">
        <f t="shared" si="1"/>
        <v xml:space="preserve"> </v>
      </c>
      <c r="M59" s="32"/>
    </row>
    <row r="60" spans="1:13" x14ac:dyDescent="0.25">
      <c r="A60" s="26"/>
      <c r="B60" s="29"/>
      <c r="C60" s="27"/>
      <c r="D60" s="28"/>
      <c r="E60" s="29"/>
      <c r="F60" s="30"/>
      <c r="G60" s="27"/>
      <c r="H60" s="34"/>
      <c r="I60" s="35"/>
      <c r="J60" s="29"/>
      <c r="K60" s="32" t="str">
        <f t="shared" si="0"/>
        <v xml:space="preserve"> </v>
      </c>
      <c r="L60" s="33" t="str">
        <f t="shared" si="1"/>
        <v xml:space="preserve"> </v>
      </c>
      <c r="M60" s="32"/>
    </row>
    <row r="61" spans="1:13" x14ac:dyDescent="0.25">
      <c r="A61" s="26"/>
      <c r="B61" s="29"/>
      <c r="C61" s="27"/>
      <c r="D61" s="28"/>
      <c r="E61" s="29"/>
      <c r="F61" s="30"/>
      <c r="G61" s="27"/>
      <c r="H61" s="34"/>
      <c r="I61" s="35"/>
      <c r="J61" s="29"/>
      <c r="K61" s="32" t="str">
        <f t="shared" si="0"/>
        <v xml:space="preserve"> </v>
      </c>
      <c r="L61" s="33" t="str">
        <f t="shared" si="1"/>
        <v xml:space="preserve"> </v>
      </c>
      <c r="M61" s="32"/>
    </row>
    <row r="62" spans="1:13" x14ac:dyDescent="0.25">
      <c r="A62" s="26"/>
      <c r="B62" s="29"/>
      <c r="C62" s="27"/>
      <c r="D62" s="28"/>
      <c r="E62" s="29"/>
      <c r="F62" s="30"/>
      <c r="G62" s="27"/>
      <c r="H62" s="34"/>
      <c r="I62" s="35"/>
      <c r="J62" s="29"/>
      <c r="K62" s="32" t="str">
        <f t="shared" si="0"/>
        <v xml:space="preserve"> </v>
      </c>
      <c r="L62" s="33" t="str">
        <f t="shared" si="1"/>
        <v xml:space="preserve"> </v>
      </c>
      <c r="M62" s="32"/>
    </row>
    <row r="63" spans="1:13" x14ac:dyDescent="0.25">
      <c r="A63" s="26"/>
      <c r="B63" s="29"/>
      <c r="C63" s="27"/>
      <c r="D63" s="28"/>
      <c r="E63" s="29"/>
      <c r="F63" s="30"/>
      <c r="G63" s="27"/>
      <c r="H63" s="34"/>
      <c r="I63" s="35"/>
      <c r="J63" s="29"/>
      <c r="K63" s="32" t="str">
        <f t="shared" si="0"/>
        <v xml:space="preserve"> </v>
      </c>
      <c r="L63" s="33" t="str">
        <f t="shared" si="1"/>
        <v xml:space="preserve"> </v>
      </c>
      <c r="M63" s="32"/>
    </row>
    <row r="64" spans="1:13" x14ac:dyDescent="0.25">
      <c r="A64" s="26"/>
      <c r="B64" s="29"/>
      <c r="C64" s="27"/>
      <c r="D64" s="28"/>
      <c r="E64" s="29"/>
      <c r="F64" s="30"/>
      <c r="G64" s="27"/>
      <c r="H64" s="34"/>
      <c r="I64" s="35"/>
      <c r="J64" s="29"/>
      <c r="K64" s="32" t="str">
        <f t="shared" si="0"/>
        <v xml:space="preserve"> </v>
      </c>
      <c r="L64" s="33" t="str">
        <f t="shared" si="1"/>
        <v xml:space="preserve"> </v>
      </c>
      <c r="M64" s="32"/>
    </row>
    <row r="65" spans="1:13" x14ac:dyDescent="0.25">
      <c r="A65" s="26"/>
      <c r="B65" s="29"/>
      <c r="C65" s="27"/>
      <c r="D65" s="28"/>
      <c r="E65" s="29"/>
      <c r="F65" s="30"/>
      <c r="G65" s="27"/>
      <c r="H65" s="34"/>
      <c r="I65" s="35"/>
      <c r="J65" s="29"/>
      <c r="K65" s="32" t="str">
        <f t="shared" si="0"/>
        <v xml:space="preserve"> </v>
      </c>
      <c r="L65" s="33" t="str">
        <f t="shared" si="1"/>
        <v xml:space="preserve"> </v>
      </c>
      <c r="M65" s="32"/>
    </row>
    <row r="66" spans="1:13" x14ac:dyDescent="0.25">
      <c r="A66" s="26"/>
      <c r="B66" s="29"/>
      <c r="C66" s="27"/>
      <c r="D66" s="28"/>
      <c r="E66" s="29"/>
      <c r="F66" s="30"/>
      <c r="G66" s="27"/>
      <c r="H66" s="34"/>
      <c r="I66" s="35"/>
      <c r="J66" s="29"/>
      <c r="K66" s="32" t="str">
        <f t="shared" si="0"/>
        <v xml:space="preserve"> </v>
      </c>
      <c r="L66" s="33" t="str">
        <f t="shared" si="1"/>
        <v xml:space="preserve"> </v>
      </c>
      <c r="M66" s="32"/>
    </row>
    <row r="67" spans="1:13" x14ac:dyDescent="0.25">
      <c r="A67" s="26"/>
      <c r="B67" s="29"/>
      <c r="C67" s="27"/>
      <c r="D67" s="28"/>
      <c r="E67" s="29"/>
      <c r="F67" s="30"/>
      <c r="G67" s="27"/>
      <c r="H67" s="34"/>
      <c r="I67" s="35"/>
      <c r="J67" s="27"/>
      <c r="K67" s="32" t="str">
        <f t="shared" si="0"/>
        <v xml:space="preserve"> </v>
      </c>
      <c r="L67" s="33" t="str">
        <f t="shared" si="1"/>
        <v xml:space="preserve"> </v>
      </c>
      <c r="M67" s="32"/>
    </row>
    <row r="68" spans="1:13" x14ac:dyDescent="0.25">
      <c r="A68" s="26"/>
      <c r="B68" s="29"/>
      <c r="C68" s="27"/>
      <c r="D68" s="28"/>
      <c r="E68" s="29"/>
      <c r="F68" s="30"/>
      <c r="G68" s="27"/>
      <c r="H68" s="34"/>
      <c r="I68" s="35"/>
      <c r="J68" s="29"/>
      <c r="K68" s="32" t="str">
        <f t="shared" si="0"/>
        <v xml:space="preserve"> </v>
      </c>
      <c r="L68" s="33" t="str">
        <f t="shared" si="1"/>
        <v xml:space="preserve"> </v>
      </c>
      <c r="M68" s="32"/>
    </row>
    <row r="69" spans="1:13" x14ac:dyDescent="0.25">
      <c r="A69" s="26"/>
      <c r="B69" s="29"/>
      <c r="C69" s="27"/>
      <c r="D69" s="28"/>
      <c r="E69" s="29"/>
      <c r="F69" s="30"/>
      <c r="G69" s="27"/>
      <c r="H69" s="34"/>
      <c r="I69" s="35"/>
      <c r="J69" s="29"/>
      <c r="K69" s="32" t="str">
        <f t="shared" si="0"/>
        <v xml:space="preserve"> </v>
      </c>
      <c r="L69" s="33" t="str">
        <f t="shared" si="1"/>
        <v xml:space="preserve"> </v>
      </c>
      <c r="M69" s="32"/>
    </row>
    <row r="70" spans="1:13" x14ac:dyDescent="0.25">
      <c r="A70" s="26"/>
      <c r="B70" s="29"/>
      <c r="C70" s="27"/>
      <c r="D70" s="28"/>
      <c r="E70" s="29"/>
      <c r="F70" s="30"/>
      <c r="G70" s="27"/>
      <c r="H70" s="34"/>
      <c r="I70" s="35"/>
      <c r="J70" s="29"/>
      <c r="K70" s="32" t="str">
        <f t="shared" si="0"/>
        <v xml:space="preserve"> </v>
      </c>
      <c r="L70" s="33" t="str">
        <f t="shared" si="1"/>
        <v xml:space="preserve"> </v>
      </c>
      <c r="M70" s="32"/>
    </row>
    <row r="71" spans="1:13" x14ac:dyDescent="0.25">
      <c r="A71" s="26"/>
      <c r="B71" s="29"/>
      <c r="C71" s="27"/>
      <c r="D71" s="28"/>
      <c r="E71" s="29"/>
      <c r="F71" s="30"/>
      <c r="G71" s="27"/>
      <c r="H71" s="34"/>
      <c r="I71" s="35"/>
      <c r="J71" s="27"/>
      <c r="K71" s="32" t="str">
        <f t="shared" si="0"/>
        <v xml:space="preserve"> </v>
      </c>
      <c r="L71" s="33" t="str">
        <f t="shared" si="1"/>
        <v xml:space="preserve"> </v>
      </c>
      <c r="M71" s="32"/>
    </row>
    <row r="72" spans="1:13" x14ac:dyDescent="0.25">
      <c r="A72" s="26"/>
      <c r="B72" s="29"/>
      <c r="C72" s="27"/>
      <c r="D72" s="28"/>
      <c r="E72" s="29"/>
      <c r="F72" s="30"/>
      <c r="G72" s="27"/>
      <c r="H72" s="34"/>
      <c r="I72" s="35"/>
      <c r="J72" s="27"/>
      <c r="K72" s="32"/>
      <c r="L72" s="33"/>
      <c r="M72" s="32"/>
    </row>
    <row r="73" spans="1:13" x14ac:dyDescent="0.25">
      <c r="A73" s="26"/>
      <c r="B73" s="29"/>
      <c r="C73" s="27"/>
      <c r="D73" s="28"/>
      <c r="E73" s="29"/>
      <c r="F73" s="30"/>
      <c r="G73" s="27"/>
      <c r="H73" s="34"/>
      <c r="I73" s="35"/>
      <c r="J73" s="27"/>
      <c r="K73" s="32"/>
      <c r="L73" s="33"/>
      <c r="M73" s="32"/>
    </row>
    <row r="74" spans="1:13" x14ac:dyDescent="0.25">
      <c r="A74" s="26"/>
      <c r="B74" s="29"/>
      <c r="C74" s="27"/>
      <c r="D74" s="28"/>
      <c r="E74" s="29"/>
      <c r="F74" s="30"/>
      <c r="G74" s="27"/>
      <c r="H74" s="34"/>
      <c r="I74" s="35"/>
      <c r="J74" s="27"/>
      <c r="K74" s="32"/>
      <c r="L74" s="33"/>
      <c r="M74" s="32"/>
    </row>
    <row r="75" spans="1:13" x14ac:dyDescent="0.25">
      <c r="A75" s="26"/>
      <c r="B75" s="29"/>
      <c r="C75" s="27"/>
      <c r="D75" s="28"/>
      <c r="E75" s="29"/>
      <c r="F75" s="30"/>
      <c r="G75" s="27"/>
      <c r="H75" s="34"/>
      <c r="I75" s="35"/>
      <c r="J75" s="29"/>
      <c r="K75" s="32" t="str">
        <f t="shared" si="0"/>
        <v xml:space="preserve"> </v>
      </c>
      <c r="L75" s="33" t="str">
        <f t="shared" si="1"/>
        <v xml:space="preserve"> </v>
      </c>
      <c r="M75" s="32"/>
    </row>
    <row r="76" spans="1:13" x14ac:dyDescent="0.25">
      <c r="A76" s="26"/>
      <c r="B76" s="29"/>
      <c r="C76" s="27"/>
      <c r="D76" s="28"/>
      <c r="E76" s="29"/>
      <c r="F76" s="30"/>
      <c r="G76" s="27"/>
      <c r="H76" s="34"/>
      <c r="I76" s="35"/>
      <c r="J76" s="29"/>
      <c r="K76" s="32" t="str">
        <f t="shared" si="0"/>
        <v xml:space="preserve"> </v>
      </c>
      <c r="L76" s="33" t="str">
        <f t="shared" si="1"/>
        <v xml:space="preserve"> </v>
      </c>
      <c r="M76" s="32"/>
    </row>
    <row r="77" spans="1:13" x14ac:dyDescent="0.25">
      <c r="A77" s="26"/>
      <c r="B77" s="29"/>
      <c r="C77" s="27"/>
      <c r="D77" s="28"/>
      <c r="E77" s="29"/>
      <c r="F77" s="30"/>
      <c r="G77" s="27"/>
      <c r="H77" s="34"/>
      <c r="I77" s="35"/>
      <c r="J77" s="29"/>
      <c r="K77" s="32" t="str">
        <f t="shared" ref="K77:K83" si="4">IF(F77*I77&gt;0,F77*I77," ")</f>
        <v xml:space="preserve"> </v>
      </c>
      <c r="L77" s="33" t="str">
        <f t="shared" ref="L77:L84" si="5">K77</f>
        <v xml:space="preserve"> </v>
      </c>
      <c r="M77" s="32"/>
    </row>
    <row r="78" spans="1:13" x14ac:dyDescent="0.25">
      <c r="A78" s="26"/>
      <c r="B78" s="29"/>
      <c r="C78" s="27"/>
      <c r="D78" s="28"/>
      <c r="E78" s="29"/>
      <c r="F78" s="30"/>
      <c r="G78" s="27"/>
      <c r="H78" s="34"/>
      <c r="I78" s="35"/>
      <c r="J78" s="29"/>
      <c r="K78" s="32" t="str">
        <f t="shared" si="4"/>
        <v xml:space="preserve"> </v>
      </c>
      <c r="L78" s="33" t="str">
        <f t="shared" si="5"/>
        <v xml:space="preserve"> </v>
      </c>
      <c r="M78" s="32"/>
    </row>
    <row r="79" spans="1:13" x14ac:dyDescent="0.25">
      <c r="A79" s="26"/>
      <c r="B79" s="29"/>
      <c r="C79" s="27"/>
      <c r="D79" s="28"/>
      <c r="E79" s="29"/>
      <c r="F79" s="30"/>
      <c r="G79" s="27"/>
      <c r="H79" s="34"/>
      <c r="I79" s="35"/>
      <c r="J79" s="29"/>
      <c r="K79" s="32" t="str">
        <f t="shared" si="4"/>
        <v xml:space="preserve"> </v>
      </c>
      <c r="L79" s="33" t="str">
        <f t="shared" si="5"/>
        <v xml:space="preserve"> </v>
      </c>
      <c r="M79" s="32"/>
    </row>
    <row r="80" spans="1:13" x14ac:dyDescent="0.25">
      <c r="A80" s="26"/>
      <c r="B80" s="29"/>
      <c r="C80" s="27"/>
      <c r="D80" s="28"/>
      <c r="E80" s="29"/>
      <c r="F80" s="30"/>
      <c r="G80" s="27"/>
      <c r="H80" s="34"/>
      <c r="I80" s="35"/>
      <c r="J80" s="29"/>
      <c r="K80" s="32" t="str">
        <f t="shared" si="4"/>
        <v xml:space="preserve"> </v>
      </c>
      <c r="L80" s="33" t="str">
        <f t="shared" si="5"/>
        <v xml:space="preserve"> </v>
      </c>
      <c r="M80" s="32"/>
    </row>
    <row r="81" spans="1:13" x14ac:dyDescent="0.25">
      <c r="A81" s="26"/>
      <c r="B81" s="29"/>
      <c r="C81" s="27"/>
      <c r="D81" s="28"/>
      <c r="E81" s="29"/>
      <c r="F81" s="30"/>
      <c r="G81" s="27"/>
      <c r="H81" s="34"/>
      <c r="I81" s="35"/>
      <c r="J81" s="29"/>
      <c r="K81" s="32" t="str">
        <f t="shared" si="4"/>
        <v xml:space="preserve"> </v>
      </c>
      <c r="L81" s="33" t="str">
        <f t="shared" si="5"/>
        <v xml:space="preserve"> </v>
      </c>
      <c r="M81" s="32"/>
    </row>
    <row r="82" spans="1:13" x14ac:dyDescent="0.25">
      <c r="A82" s="26"/>
      <c r="B82" s="29"/>
      <c r="C82" s="27"/>
      <c r="D82" s="28"/>
      <c r="E82" s="29"/>
      <c r="F82" s="30"/>
      <c r="G82" s="27"/>
      <c r="H82" s="34"/>
      <c r="I82" s="35"/>
      <c r="J82" s="27"/>
      <c r="K82" s="32" t="str">
        <f t="shared" si="4"/>
        <v xml:space="preserve"> </v>
      </c>
      <c r="L82" s="33" t="str">
        <f t="shared" si="5"/>
        <v xml:space="preserve"> </v>
      </c>
      <c r="M82" s="32"/>
    </row>
    <row r="83" spans="1:13" x14ac:dyDescent="0.25">
      <c r="A83" s="26"/>
      <c r="B83" s="29"/>
      <c r="C83" s="27"/>
      <c r="D83" s="28"/>
      <c r="E83" s="29"/>
      <c r="F83" s="30"/>
      <c r="G83" s="27"/>
      <c r="H83" s="34"/>
      <c r="I83" s="35"/>
      <c r="J83" s="29"/>
      <c r="K83" s="32" t="str">
        <f t="shared" si="4"/>
        <v xml:space="preserve"> </v>
      </c>
      <c r="L83" s="33" t="str">
        <f t="shared" si="5"/>
        <v xml:space="preserve"> </v>
      </c>
      <c r="M83" s="32"/>
    </row>
    <row r="84" spans="1:13" ht="16.5" thickBot="1" x14ac:dyDescent="0.3">
      <c r="A84" s="26"/>
      <c r="B84" s="29"/>
      <c r="C84" s="27"/>
      <c r="D84" s="28"/>
      <c r="E84" s="29"/>
      <c r="F84" s="30"/>
      <c r="G84" s="27"/>
      <c r="H84" s="34"/>
      <c r="I84" s="35"/>
      <c r="J84" s="29"/>
      <c r="K84" s="32" t="str">
        <f>IF(F84*I84&gt;0,F84*I84," ")</f>
        <v xml:space="preserve"> </v>
      </c>
      <c r="L84" s="33" t="str">
        <f t="shared" si="5"/>
        <v xml:space="preserve"> </v>
      </c>
      <c r="M84" s="32"/>
    </row>
    <row r="85" spans="1:13" ht="16.5" thickTop="1" x14ac:dyDescent="0.25">
      <c r="A85" s="37"/>
      <c r="B85" s="38"/>
      <c r="C85" s="38"/>
      <c r="D85" s="39"/>
      <c r="E85" s="38"/>
      <c r="F85" s="40"/>
      <c r="G85" s="38"/>
      <c r="H85" s="38"/>
      <c r="I85" s="41"/>
      <c r="J85" s="42"/>
      <c r="K85" s="43"/>
      <c r="L85" s="44"/>
      <c r="M85" s="45"/>
    </row>
    <row r="86" spans="1:13" ht="16.5" thickBot="1" x14ac:dyDescent="0.3">
      <c r="A86" s="46"/>
      <c r="B86" s="47" t="s">
        <v>36</v>
      </c>
      <c r="C86" s="48"/>
      <c r="D86" s="49"/>
      <c r="E86" s="48"/>
      <c r="F86" s="50"/>
      <c r="G86" s="48"/>
      <c r="H86" s="48"/>
      <c r="I86" s="51"/>
      <c r="J86" s="52" t="s">
        <v>2</v>
      </c>
      <c r="K86" s="53"/>
      <c r="L86" s="53"/>
      <c r="M86" s="54"/>
    </row>
    <row r="87" spans="1:13" ht="16.5" thickTop="1" x14ac:dyDescent="0.25">
      <c r="A87" s="46"/>
      <c r="B87" s="55" t="s">
        <v>37</v>
      </c>
      <c r="C87" s="48"/>
      <c r="D87" s="49"/>
      <c r="E87" s="56"/>
      <c r="F87" s="57"/>
      <c r="G87" s="56"/>
      <c r="H87" s="56"/>
      <c r="I87" s="51"/>
      <c r="J87" s="58"/>
      <c r="K87" s="59"/>
      <c r="L87" s="59"/>
      <c r="M87" s="60"/>
    </row>
    <row r="88" spans="1:13" x14ac:dyDescent="0.25">
      <c r="A88" s="46"/>
      <c r="B88" s="47" t="s">
        <v>38</v>
      </c>
      <c r="C88" s="48"/>
      <c r="D88" s="49"/>
      <c r="E88" s="56"/>
      <c r="F88" s="57"/>
      <c r="G88" s="56"/>
      <c r="H88" s="56"/>
      <c r="I88" s="51"/>
      <c r="J88" s="61" t="s">
        <v>39</v>
      </c>
      <c r="K88" s="62"/>
      <c r="L88" s="63"/>
      <c r="M88" s="64">
        <f>SUM(K10:K84)</f>
        <v>7.6750000000000007</v>
      </c>
    </row>
    <row r="89" spans="1:13" x14ac:dyDescent="0.25">
      <c r="A89" s="46"/>
      <c r="B89" s="48"/>
      <c r="C89" s="48"/>
      <c r="D89" s="49"/>
      <c r="E89" s="56"/>
      <c r="F89" s="57"/>
      <c r="G89" s="56"/>
      <c r="H89" s="56"/>
      <c r="I89" s="51"/>
      <c r="J89" s="61" t="s">
        <v>40</v>
      </c>
      <c r="K89" s="62"/>
      <c r="L89" s="63"/>
      <c r="M89" s="64">
        <f>SUM(L10:L84)</f>
        <v>7.6750000000000007</v>
      </c>
    </row>
    <row r="90" spans="1:13" x14ac:dyDescent="0.25">
      <c r="A90" s="46"/>
      <c r="B90" s="48"/>
      <c r="C90" s="48"/>
      <c r="D90" s="49"/>
      <c r="E90" s="48"/>
      <c r="F90" s="50"/>
      <c r="G90" s="48"/>
      <c r="H90" s="48"/>
      <c r="I90" s="51"/>
      <c r="J90" s="61" t="s">
        <v>41</v>
      </c>
      <c r="K90" s="62"/>
      <c r="L90" s="63"/>
      <c r="M90" s="64">
        <f>SUM(M10:M84)</f>
        <v>17.45</v>
      </c>
    </row>
    <row r="91" spans="1:13" ht="16.5" thickBot="1" x14ac:dyDescent="0.3">
      <c r="A91" s="65"/>
      <c r="B91" s="66"/>
      <c r="C91" s="66"/>
      <c r="D91" s="67"/>
      <c r="E91" s="66"/>
      <c r="F91" s="68"/>
      <c r="G91" s="66"/>
      <c r="H91" s="66"/>
      <c r="I91" s="69"/>
      <c r="J91" s="70" t="s">
        <v>42</v>
      </c>
      <c r="K91" s="71"/>
      <c r="L91" s="71"/>
      <c r="M91" s="72">
        <f>SUM(I10:I84)</f>
        <v>17</v>
      </c>
    </row>
    <row r="92" spans="1:13" ht="16.5" thickTop="1" x14ac:dyDescent="0.25">
      <c r="A92" s="73"/>
      <c r="B92" s="74" t="s">
        <v>1584</v>
      </c>
      <c r="C92" s="75"/>
      <c r="D92" s="75"/>
      <c r="E92" s="75"/>
      <c r="F92" s="76"/>
      <c r="G92" s="75"/>
      <c r="H92" s="75"/>
      <c r="I92" s="75"/>
      <c r="J92" s="75"/>
      <c r="K92" s="76"/>
      <c r="L92" s="76"/>
      <c r="M92" s="77"/>
    </row>
  </sheetData>
  <printOptions gridLinesSet="0"/>
  <pageMargins left="0.75" right="0.25" top="0.75" bottom="0.55000000000000004" header="0.5" footer="0.5"/>
  <pageSetup scale="49" orientation="portrait" horizontalDpi="300" verticalDpi="300" r:id="rId1"/>
  <headerFooter alignWithMargins="0">
    <oddHeader>&amp;L&amp;D</oddHeader>
    <oddFooter>&amp;LPDSGL02.XLS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92"/>
  <sheetViews>
    <sheetView showGridLines="0" zoomScale="80" zoomScaleNormal="8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52.42578125" style="11" customWidth="1"/>
    <col min="11" max="12" width="10" style="11" customWidth="1"/>
    <col min="13" max="13" width="13.85546875" style="11" customWidth="1"/>
    <col min="14" max="14" width="2.28515625" style="11" customWidth="1"/>
    <col min="15" max="16384" width="12.5703125" style="11"/>
  </cols>
  <sheetData>
    <row r="1" spans="1:14" s="102" customFormat="1" x14ac:dyDescent="0.25">
      <c r="L1" s="103" t="s">
        <v>15</v>
      </c>
    </row>
    <row r="2" spans="1:14" s="102" customFormat="1" x14ac:dyDescent="0.25"/>
    <row r="3" spans="1:14" s="102" customFormat="1" ht="30.75" x14ac:dyDescent="0.45">
      <c r="A3" s="13" t="s">
        <v>0</v>
      </c>
      <c r="B3" s="104"/>
      <c r="C3" s="104"/>
      <c r="D3" s="104"/>
      <c r="E3" s="104"/>
      <c r="F3" s="104"/>
      <c r="G3" s="13"/>
      <c r="H3" s="104"/>
      <c r="I3" s="104"/>
      <c r="J3" s="104"/>
      <c r="K3" s="104"/>
      <c r="L3" s="104"/>
      <c r="M3" s="104"/>
      <c r="N3" s="104"/>
    </row>
    <row r="4" spans="1:14" s="102" customFormat="1" ht="30.75" x14ac:dyDescent="0.45">
      <c r="A4" s="13" t="s">
        <v>1</v>
      </c>
      <c r="B4" s="104"/>
      <c r="C4" s="104"/>
      <c r="D4" s="104"/>
      <c r="E4" s="104"/>
      <c r="F4" s="104"/>
      <c r="G4" s="13"/>
      <c r="H4" s="104"/>
      <c r="I4" s="104"/>
      <c r="J4" s="104"/>
      <c r="K4" s="104"/>
      <c r="L4" s="104"/>
      <c r="M4" s="104"/>
      <c r="N4" s="104"/>
    </row>
    <row r="5" spans="1:14" s="102" customFormat="1" ht="30.75" x14ac:dyDescent="0.45">
      <c r="A5" s="13" t="s">
        <v>16</v>
      </c>
      <c r="B5" s="104"/>
      <c r="C5" s="104"/>
      <c r="D5" s="104"/>
      <c r="E5" s="104"/>
      <c r="F5" s="104"/>
      <c r="G5" s="13"/>
      <c r="H5" s="104"/>
      <c r="I5" s="104"/>
      <c r="J5" s="104"/>
      <c r="K5" s="104"/>
      <c r="L5" s="104"/>
      <c r="M5" s="104"/>
      <c r="N5" s="104"/>
    </row>
    <row r="6" spans="1:14" s="102" customFormat="1" x14ac:dyDescent="0.25">
      <c r="L6" s="103" t="s">
        <v>3</v>
      </c>
    </row>
    <row r="7" spans="1:14" s="102" customFormat="1" x14ac:dyDescent="0.25"/>
    <row r="8" spans="1:14" s="102" customFormat="1" x14ac:dyDescent="0.25">
      <c r="A8" s="15" t="s">
        <v>17</v>
      </c>
      <c r="B8" s="16"/>
      <c r="C8" s="17" t="s">
        <v>18</v>
      </c>
      <c r="D8" s="18"/>
      <c r="E8" s="19"/>
      <c r="F8" s="20" t="s">
        <v>19</v>
      </c>
      <c r="G8" s="20" t="s">
        <v>20</v>
      </c>
      <c r="H8" s="20" t="s">
        <v>21</v>
      </c>
      <c r="I8" s="20" t="s">
        <v>22</v>
      </c>
      <c r="J8" s="20" t="s">
        <v>23</v>
      </c>
      <c r="K8" s="20" t="s">
        <v>5</v>
      </c>
      <c r="L8" s="20" t="s">
        <v>24</v>
      </c>
      <c r="M8" s="20" t="s">
        <v>25</v>
      </c>
    </row>
    <row r="9" spans="1:14" s="102" customFormat="1" ht="16.5" thickBot="1" x14ac:dyDescent="0.3">
      <c r="A9" s="21"/>
      <c r="B9" s="22"/>
      <c r="C9" s="23" t="s">
        <v>26</v>
      </c>
      <c r="D9" s="23" t="s">
        <v>27</v>
      </c>
      <c r="E9" s="24" t="s">
        <v>28</v>
      </c>
      <c r="F9" s="22"/>
      <c r="G9" s="22"/>
      <c r="H9" s="24" t="s">
        <v>29</v>
      </c>
      <c r="I9" s="25" t="s">
        <v>30</v>
      </c>
      <c r="J9" s="22"/>
      <c r="K9" s="24" t="s">
        <v>10</v>
      </c>
      <c r="L9" s="24" t="s">
        <v>11</v>
      </c>
      <c r="M9" s="24" t="s">
        <v>10</v>
      </c>
    </row>
    <row r="10" spans="1:14" s="102" customFormat="1" ht="16.5" thickTop="1" x14ac:dyDescent="0.25">
      <c r="A10" s="26">
        <v>1</v>
      </c>
      <c r="B10" s="27" t="s">
        <v>30</v>
      </c>
      <c r="C10" s="27"/>
      <c r="D10" s="28">
        <v>144</v>
      </c>
      <c r="E10" s="29"/>
      <c r="F10" s="30"/>
      <c r="G10" s="27"/>
      <c r="H10" s="27"/>
      <c r="I10" s="31"/>
      <c r="J10" s="29"/>
      <c r="K10" s="32" t="str">
        <f t="shared" ref="K10:K73" si="0">IF(F10*I10&gt;0,F10*I10," ")</f>
        <v xml:space="preserve"> </v>
      </c>
      <c r="L10" s="33"/>
      <c r="M10" s="33"/>
    </row>
    <row r="11" spans="1:14" s="102" customFormat="1" x14ac:dyDescent="0.25">
      <c r="A11" s="26">
        <f t="shared" ref="A11:A74" si="1">A10+1</f>
        <v>2</v>
      </c>
      <c r="B11" s="29"/>
      <c r="C11" s="27"/>
      <c r="D11" s="28">
        <f>D10+1</f>
        <v>145</v>
      </c>
      <c r="E11" s="29"/>
      <c r="F11" s="30"/>
      <c r="G11" s="27"/>
      <c r="H11" s="34"/>
      <c r="I11" s="35"/>
      <c r="J11" s="29"/>
      <c r="K11" s="32" t="str">
        <f t="shared" si="0"/>
        <v xml:space="preserve"> </v>
      </c>
      <c r="L11" s="32"/>
      <c r="M11" s="32"/>
    </row>
    <row r="12" spans="1:14" s="102" customFormat="1" x14ac:dyDescent="0.25">
      <c r="A12" s="26">
        <f t="shared" si="1"/>
        <v>3</v>
      </c>
      <c r="B12" s="29"/>
      <c r="C12" s="27"/>
      <c r="D12" s="28">
        <f t="shared" ref="D12:D75" si="2">D11+1</f>
        <v>146</v>
      </c>
      <c r="E12" s="29"/>
      <c r="F12" s="30"/>
      <c r="G12" s="27"/>
      <c r="H12" s="34"/>
      <c r="I12" s="35"/>
      <c r="J12" s="29"/>
      <c r="K12" s="32" t="str">
        <f t="shared" si="0"/>
        <v xml:space="preserve"> </v>
      </c>
      <c r="L12" s="32"/>
      <c r="M12" s="32"/>
    </row>
    <row r="13" spans="1:14" s="102" customFormat="1" x14ac:dyDescent="0.25">
      <c r="A13" s="26">
        <f t="shared" si="1"/>
        <v>4</v>
      </c>
      <c r="B13" s="29"/>
      <c r="C13" s="27"/>
      <c r="D13" s="28">
        <f t="shared" si="2"/>
        <v>147</v>
      </c>
      <c r="E13" s="29"/>
      <c r="F13" s="30"/>
      <c r="G13" s="27"/>
      <c r="H13" s="34"/>
      <c r="I13" s="35"/>
      <c r="J13" s="29"/>
      <c r="K13" s="32" t="str">
        <f t="shared" si="0"/>
        <v xml:space="preserve"> </v>
      </c>
      <c r="L13" s="32"/>
      <c r="M13" s="32"/>
    </row>
    <row r="14" spans="1:14" s="102" customFormat="1" x14ac:dyDescent="0.25">
      <c r="A14" s="26">
        <f t="shared" si="1"/>
        <v>5</v>
      </c>
      <c r="B14" s="29"/>
      <c r="C14" s="27"/>
      <c r="D14" s="28">
        <f t="shared" si="2"/>
        <v>148</v>
      </c>
      <c r="E14" s="29"/>
      <c r="F14" s="30"/>
      <c r="G14" s="27"/>
      <c r="H14" s="34"/>
      <c r="I14" s="35"/>
      <c r="J14" s="29"/>
      <c r="K14" s="32" t="str">
        <f t="shared" si="0"/>
        <v xml:space="preserve"> </v>
      </c>
      <c r="L14" s="32"/>
      <c r="M14" s="32"/>
    </row>
    <row r="15" spans="1:14" s="102" customFormat="1" x14ac:dyDescent="0.25">
      <c r="A15" s="26">
        <f t="shared" si="1"/>
        <v>6</v>
      </c>
      <c r="B15" s="29"/>
      <c r="C15" s="27"/>
      <c r="D15" s="28">
        <f t="shared" si="2"/>
        <v>149</v>
      </c>
      <c r="E15" s="29"/>
      <c r="F15" s="30"/>
      <c r="G15" s="27"/>
      <c r="H15" s="34"/>
      <c r="I15" s="35"/>
      <c r="J15" s="29"/>
      <c r="K15" s="32" t="str">
        <f t="shared" si="0"/>
        <v xml:space="preserve"> </v>
      </c>
      <c r="L15" s="32"/>
      <c r="M15" s="32"/>
    </row>
    <row r="16" spans="1:14" s="102" customFormat="1" x14ac:dyDescent="0.25">
      <c r="A16" s="26">
        <f t="shared" si="1"/>
        <v>7</v>
      </c>
      <c r="B16" s="29"/>
      <c r="C16" s="27"/>
      <c r="D16" s="28">
        <f t="shared" si="2"/>
        <v>150</v>
      </c>
      <c r="E16" s="29"/>
      <c r="F16" s="30">
        <v>0.1</v>
      </c>
      <c r="G16" s="27" t="s">
        <v>52</v>
      </c>
      <c r="H16" s="34">
        <v>1870</v>
      </c>
      <c r="I16" s="35">
        <v>1</v>
      </c>
      <c r="J16" s="29" t="s">
        <v>53</v>
      </c>
      <c r="K16" s="32">
        <f t="shared" si="0"/>
        <v>0.1</v>
      </c>
      <c r="L16" s="32">
        <v>0</v>
      </c>
      <c r="M16" s="32">
        <v>35</v>
      </c>
    </row>
    <row r="17" spans="1:13" s="102" customFormat="1" x14ac:dyDescent="0.25">
      <c r="A17" s="26">
        <f t="shared" si="1"/>
        <v>8</v>
      </c>
      <c r="B17" s="29"/>
      <c r="C17" s="27"/>
      <c r="D17" s="28">
        <f t="shared" si="2"/>
        <v>151</v>
      </c>
      <c r="E17" s="29"/>
      <c r="F17" s="30"/>
      <c r="G17" s="27"/>
      <c r="H17" s="34"/>
      <c r="I17" s="35"/>
      <c r="J17" s="29"/>
      <c r="K17" s="32" t="str">
        <f t="shared" si="0"/>
        <v xml:space="preserve"> </v>
      </c>
      <c r="L17" s="32"/>
      <c r="M17" s="32"/>
    </row>
    <row r="18" spans="1:13" s="102" customFormat="1" x14ac:dyDescent="0.25">
      <c r="A18" s="26">
        <f t="shared" si="1"/>
        <v>9</v>
      </c>
      <c r="B18" s="29"/>
      <c r="C18" s="27"/>
      <c r="D18" s="28">
        <f t="shared" si="2"/>
        <v>152</v>
      </c>
      <c r="E18" s="29"/>
      <c r="F18" s="30"/>
      <c r="G18" s="27"/>
      <c r="H18" s="34"/>
      <c r="I18" s="35"/>
      <c r="J18" s="29"/>
      <c r="K18" s="32" t="str">
        <f t="shared" si="0"/>
        <v xml:space="preserve"> </v>
      </c>
      <c r="L18" s="32"/>
      <c r="M18" s="32"/>
    </row>
    <row r="19" spans="1:13" s="102" customFormat="1" x14ac:dyDescent="0.25">
      <c r="A19" s="26">
        <f t="shared" si="1"/>
        <v>10</v>
      </c>
      <c r="B19" s="29"/>
      <c r="C19" s="27"/>
      <c r="D19" s="28">
        <f t="shared" si="2"/>
        <v>153</v>
      </c>
      <c r="E19" s="29"/>
      <c r="F19" s="30"/>
      <c r="G19" s="27"/>
      <c r="H19" s="34"/>
      <c r="I19" s="35"/>
      <c r="J19" s="29"/>
      <c r="K19" s="32" t="str">
        <f t="shared" si="0"/>
        <v xml:space="preserve"> </v>
      </c>
      <c r="L19" s="32"/>
      <c r="M19" s="32"/>
    </row>
    <row r="20" spans="1:13" s="102" customFormat="1" x14ac:dyDescent="0.25">
      <c r="A20" s="26">
        <f t="shared" si="1"/>
        <v>11</v>
      </c>
      <c r="B20" s="29"/>
      <c r="C20" s="27"/>
      <c r="D20" s="28">
        <f t="shared" si="2"/>
        <v>154</v>
      </c>
      <c r="E20" s="29"/>
      <c r="F20" s="30"/>
      <c r="G20" s="27"/>
      <c r="H20" s="34"/>
      <c r="I20" s="35"/>
      <c r="J20" s="29"/>
      <c r="K20" s="32" t="str">
        <f t="shared" si="0"/>
        <v xml:space="preserve"> </v>
      </c>
      <c r="L20" s="32"/>
      <c r="M20" s="32"/>
    </row>
    <row r="21" spans="1:13" s="102" customFormat="1" x14ac:dyDescent="0.25">
      <c r="A21" s="26">
        <f t="shared" si="1"/>
        <v>12</v>
      </c>
      <c r="B21" s="29"/>
      <c r="C21" s="27"/>
      <c r="D21" s="28">
        <f t="shared" si="2"/>
        <v>155</v>
      </c>
      <c r="E21" s="29"/>
      <c r="F21" s="30"/>
      <c r="G21" s="27"/>
      <c r="H21" s="34"/>
      <c r="I21" s="35"/>
      <c r="J21" s="29"/>
      <c r="K21" s="32" t="str">
        <f t="shared" si="0"/>
        <v xml:space="preserve"> </v>
      </c>
      <c r="L21" s="32"/>
      <c r="M21" s="32"/>
    </row>
    <row r="22" spans="1:13" s="102" customFormat="1" x14ac:dyDescent="0.25">
      <c r="A22" s="26">
        <f t="shared" si="1"/>
        <v>13</v>
      </c>
      <c r="B22" s="29"/>
      <c r="C22" s="27"/>
      <c r="D22" s="28">
        <f t="shared" si="2"/>
        <v>156</v>
      </c>
      <c r="E22" s="29"/>
      <c r="F22" s="30"/>
      <c r="G22" s="27"/>
      <c r="H22" s="34"/>
      <c r="I22" s="35"/>
      <c r="J22" s="29"/>
      <c r="K22" s="32" t="str">
        <f t="shared" si="0"/>
        <v xml:space="preserve"> </v>
      </c>
      <c r="L22" s="32"/>
      <c r="M22" s="32"/>
    </row>
    <row r="23" spans="1:13" s="102" customFormat="1" x14ac:dyDescent="0.25">
      <c r="A23" s="26">
        <f t="shared" si="1"/>
        <v>14</v>
      </c>
      <c r="B23" s="29"/>
      <c r="C23" s="27"/>
      <c r="D23" s="28">
        <f t="shared" si="2"/>
        <v>157</v>
      </c>
      <c r="E23" s="29"/>
      <c r="F23" s="30">
        <v>0.02</v>
      </c>
      <c r="G23" s="27" t="s">
        <v>63</v>
      </c>
      <c r="H23" s="34">
        <v>1873</v>
      </c>
      <c r="I23" s="35">
        <v>1</v>
      </c>
      <c r="J23" s="29" t="s">
        <v>1592</v>
      </c>
      <c r="K23" s="32">
        <f t="shared" si="0"/>
        <v>0.02</v>
      </c>
      <c r="L23" s="32">
        <v>0</v>
      </c>
      <c r="M23" s="32">
        <v>25</v>
      </c>
    </row>
    <row r="24" spans="1:13" s="102" customFormat="1" x14ac:dyDescent="0.25">
      <c r="A24" s="26">
        <f t="shared" si="1"/>
        <v>15</v>
      </c>
      <c r="B24" s="29"/>
      <c r="C24" s="27"/>
      <c r="D24" s="28">
        <f t="shared" si="2"/>
        <v>158</v>
      </c>
      <c r="E24" s="29"/>
      <c r="F24" s="30">
        <v>0.03</v>
      </c>
      <c r="G24" s="27" t="s">
        <v>49</v>
      </c>
      <c r="H24" s="34">
        <v>1873</v>
      </c>
      <c r="I24" s="35">
        <v>1</v>
      </c>
      <c r="J24" s="29" t="s">
        <v>1612</v>
      </c>
      <c r="K24" s="32">
        <f t="shared" si="0"/>
        <v>0.03</v>
      </c>
      <c r="L24" s="32">
        <v>59.18</v>
      </c>
      <c r="M24" s="32">
        <v>70</v>
      </c>
    </row>
    <row r="25" spans="1:13" s="102" customFormat="1" x14ac:dyDescent="0.25">
      <c r="A25" s="26">
        <f t="shared" si="1"/>
        <v>16</v>
      </c>
      <c r="B25" s="29"/>
      <c r="C25" s="27"/>
      <c r="D25" s="28">
        <f t="shared" si="2"/>
        <v>159</v>
      </c>
      <c r="E25" s="29"/>
      <c r="F25" s="30"/>
      <c r="G25" s="27"/>
      <c r="H25" s="34"/>
      <c r="I25" s="35"/>
      <c r="J25" s="29"/>
      <c r="K25" s="32" t="str">
        <f t="shared" si="0"/>
        <v xml:space="preserve"> </v>
      </c>
      <c r="L25" s="32"/>
      <c r="M25" s="32"/>
    </row>
    <row r="26" spans="1:13" s="102" customFormat="1" x14ac:dyDescent="0.25">
      <c r="A26" s="26">
        <f t="shared" si="1"/>
        <v>17</v>
      </c>
      <c r="B26" s="29"/>
      <c r="C26" s="27"/>
      <c r="D26" s="28">
        <f t="shared" si="2"/>
        <v>160</v>
      </c>
      <c r="E26" s="29"/>
      <c r="F26" s="30"/>
      <c r="G26" s="27"/>
      <c r="H26" s="34"/>
      <c r="I26" s="35"/>
      <c r="J26" s="29"/>
      <c r="K26" s="32" t="str">
        <f t="shared" si="0"/>
        <v xml:space="preserve"> </v>
      </c>
      <c r="L26" s="32"/>
      <c r="M26" s="32"/>
    </row>
    <row r="27" spans="1:13" s="102" customFormat="1" x14ac:dyDescent="0.25">
      <c r="A27" s="26">
        <f t="shared" si="1"/>
        <v>18</v>
      </c>
      <c r="B27" s="29"/>
      <c r="C27" s="27"/>
      <c r="D27" s="28">
        <f t="shared" si="2"/>
        <v>161</v>
      </c>
      <c r="E27" s="29"/>
      <c r="F27" s="30"/>
      <c r="G27" s="27"/>
      <c r="H27" s="34"/>
      <c r="I27" s="35"/>
      <c r="J27" s="29"/>
      <c r="K27" s="32" t="str">
        <f t="shared" si="0"/>
        <v xml:space="preserve"> </v>
      </c>
      <c r="L27" s="32"/>
      <c r="M27" s="32"/>
    </row>
    <row r="28" spans="1:13" s="102" customFormat="1" x14ac:dyDescent="0.25">
      <c r="A28" s="26">
        <f t="shared" si="1"/>
        <v>19</v>
      </c>
      <c r="B28" s="29"/>
      <c r="C28" s="27"/>
      <c r="D28" s="28">
        <f t="shared" si="2"/>
        <v>162</v>
      </c>
      <c r="E28" s="29"/>
      <c r="F28" s="30"/>
      <c r="G28" s="27"/>
      <c r="H28" s="34"/>
      <c r="I28" s="35"/>
      <c r="J28" s="29"/>
      <c r="K28" s="32" t="str">
        <f t="shared" si="0"/>
        <v xml:space="preserve"> </v>
      </c>
      <c r="L28" s="32"/>
      <c r="M28" s="32"/>
    </row>
    <row r="29" spans="1:13" s="102" customFormat="1" x14ac:dyDescent="0.25">
      <c r="A29" s="26">
        <f t="shared" si="1"/>
        <v>20</v>
      </c>
      <c r="B29" s="29"/>
      <c r="C29" s="27"/>
      <c r="D29" s="28">
        <f t="shared" si="2"/>
        <v>163</v>
      </c>
      <c r="E29" s="29"/>
      <c r="F29" s="30"/>
      <c r="G29" s="27"/>
      <c r="H29" s="34"/>
      <c r="I29" s="35"/>
      <c r="J29" s="29"/>
      <c r="K29" s="32" t="str">
        <f t="shared" si="0"/>
        <v xml:space="preserve"> </v>
      </c>
      <c r="L29" s="32"/>
      <c r="M29" s="32"/>
    </row>
    <row r="30" spans="1:13" s="102" customFormat="1" x14ac:dyDescent="0.25">
      <c r="A30" s="26">
        <f t="shared" si="1"/>
        <v>21</v>
      </c>
      <c r="B30" s="29"/>
      <c r="C30" s="27"/>
      <c r="D30" s="28">
        <v>165</v>
      </c>
      <c r="E30" s="29"/>
      <c r="F30" s="30"/>
      <c r="G30" s="27"/>
      <c r="H30" s="34"/>
      <c r="I30" s="35"/>
      <c r="J30" s="29"/>
      <c r="K30" s="32" t="str">
        <f t="shared" si="0"/>
        <v xml:space="preserve"> </v>
      </c>
      <c r="L30" s="32"/>
      <c r="M30" s="32"/>
    </row>
    <row r="31" spans="1:13" s="102" customFormat="1" x14ac:dyDescent="0.25">
      <c r="A31" s="26">
        <f t="shared" si="1"/>
        <v>22</v>
      </c>
      <c r="B31" s="29"/>
      <c r="C31" s="27"/>
      <c r="D31" s="28">
        <f t="shared" si="2"/>
        <v>166</v>
      </c>
      <c r="E31" s="29"/>
      <c r="F31" s="30"/>
      <c r="G31" s="27"/>
      <c r="H31" s="34"/>
      <c r="I31" s="35"/>
      <c r="J31" s="29"/>
      <c r="K31" s="32" t="str">
        <f t="shared" si="0"/>
        <v xml:space="preserve"> </v>
      </c>
      <c r="L31" s="32"/>
      <c r="M31" s="32"/>
    </row>
    <row r="32" spans="1:13" s="102" customFormat="1" x14ac:dyDescent="0.25">
      <c r="A32" s="26">
        <f t="shared" si="1"/>
        <v>23</v>
      </c>
      <c r="B32" s="29"/>
      <c r="C32" s="27"/>
      <c r="D32" s="28">
        <f t="shared" si="2"/>
        <v>167</v>
      </c>
      <c r="E32" s="29"/>
      <c r="F32" s="30"/>
      <c r="G32" s="27"/>
      <c r="H32" s="34"/>
      <c r="I32" s="35"/>
      <c r="J32" s="29"/>
      <c r="K32" s="32" t="str">
        <f t="shared" si="0"/>
        <v xml:space="preserve"> </v>
      </c>
      <c r="L32" s="32"/>
      <c r="M32" s="32"/>
    </row>
    <row r="33" spans="1:13" s="102" customFormat="1" x14ac:dyDescent="0.25">
      <c r="A33" s="26">
        <f t="shared" si="1"/>
        <v>24</v>
      </c>
      <c r="B33" s="29"/>
      <c r="C33" s="27"/>
      <c r="D33" s="28">
        <f t="shared" si="2"/>
        <v>168</v>
      </c>
      <c r="E33" s="29"/>
      <c r="F33" s="30"/>
      <c r="G33" s="27"/>
      <c r="H33" s="34"/>
      <c r="I33" s="35"/>
      <c r="J33" s="29"/>
      <c r="K33" s="32" t="str">
        <f t="shared" si="0"/>
        <v xml:space="preserve"> </v>
      </c>
      <c r="L33" s="32"/>
      <c r="M33" s="32"/>
    </row>
    <row r="34" spans="1:13" s="102" customFormat="1" x14ac:dyDescent="0.25">
      <c r="A34" s="26">
        <f t="shared" si="1"/>
        <v>25</v>
      </c>
      <c r="B34" s="29"/>
      <c r="C34" s="27"/>
      <c r="D34" s="28">
        <f t="shared" si="2"/>
        <v>169</v>
      </c>
      <c r="E34" s="29"/>
      <c r="F34" s="30"/>
      <c r="G34" s="27"/>
      <c r="H34" s="34"/>
      <c r="I34" s="35"/>
      <c r="J34" s="29"/>
      <c r="K34" s="32" t="str">
        <f t="shared" si="0"/>
        <v xml:space="preserve"> </v>
      </c>
      <c r="L34" s="32"/>
      <c r="M34" s="32"/>
    </row>
    <row r="35" spans="1:13" s="102" customFormat="1" x14ac:dyDescent="0.25">
      <c r="A35" s="26">
        <f t="shared" si="1"/>
        <v>26</v>
      </c>
      <c r="B35" s="29"/>
      <c r="C35" s="27"/>
      <c r="D35" s="28">
        <f t="shared" si="2"/>
        <v>170</v>
      </c>
      <c r="E35" s="29"/>
      <c r="F35" s="30"/>
      <c r="G35" s="27"/>
      <c r="H35" s="34"/>
      <c r="I35" s="35"/>
      <c r="J35" s="29"/>
      <c r="K35" s="32" t="str">
        <f t="shared" si="0"/>
        <v xml:space="preserve"> </v>
      </c>
      <c r="L35" s="32"/>
      <c r="M35" s="32"/>
    </row>
    <row r="36" spans="1:13" s="102" customFormat="1" x14ac:dyDescent="0.25">
      <c r="A36" s="26">
        <f t="shared" si="1"/>
        <v>27</v>
      </c>
      <c r="B36" s="29"/>
      <c r="C36" s="27"/>
      <c r="D36" s="28">
        <f t="shared" si="2"/>
        <v>171</v>
      </c>
      <c r="E36" s="29"/>
      <c r="F36" s="30"/>
      <c r="G36" s="27"/>
      <c r="H36" s="34"/>
      <c r="I36" s="35"/>
      <c r="J36" s="29"/>
      <c r="K36" s="32" t="str">
        <f t="shared" si="0"/>
        <v xml:space="preserve"> </v>
      </c>
      <c r="L36" s="32"/>
      <c r="M36" s="32"/>
    </row>
    <row r="37" spans="1:13" s="102" customFormat="1" x14ac:dyDescent="0.25">
      <c r="A37" s="26">
        <f t="shared" si="1"/>
        <v>28</v>
      </c>
      <c r="B37" s="29"/>
      <c r="C37" s="27"/>
      <c r="D37" s="28">
        <f t="shared" si="2"/>
        <v>172</v>
      </c>
      <c r="E37" s="29"/>
      <c r="F37" s="30"/>
      <c r="G37" s="27"/>
      <c r="H37" s="34"/>
      <c r="I37" s="35"/>
      <c r="J37" s="29"/>
      <c r="K37" s="32" t="str">
        <f t="shared" si="0"/>
        <v xml:space="preserve"> </v>
      </c>
      <c r="L37" s="32"/>
      <c r="M37" s="32"/>
    </row>
    <row r="38" spans="1:13" s="102" customFormat="1" x14ac:dyDescent="0.25">
      <c r="A38" s="26">
        <f t="shared" si="1"/>
        <v>29</v>
      </c>
      <c r="B38" s="29"/>
      <c r="C38" s="27"/>
      <c r="D38" s="28">
        <f t="shared" si="2"/>
        <v>173</v>
      </c>
      <c r="E38" s="29"/>
      <c r="F38" s="30"/>
      <c r="G38" s="27"/>
      <c r="H38" s="34"/>
      <c r="I38" s="35"/>
      <c r="J38" s="29"/>
      <c r="K38" s="32" t="str">
        <f t="shared" si="0"/>
        <v xml:space="preserve"> </v>
      </c>
      <c r="L38" s="32"/>
      <c r="M38" s="32"/>
    </row>
    <row r="39" spans="1:13" s="102" customFormat="1" x14ac:dyDescent="0.25">
      <c r="A39" s="26">
        <f t="shared" si="1"/>
        <v>30</v>
      </c>
      <c r="B39" s="29"/>
      <c r="C39" s="27"/>
      <c r="D39" s="28">
        <f t="shared" si="2"/>
        <v>174</v>
      </c>
      <c r="E39" s="29"/>
      <c r="F39" s="30"/>
      <c r="G39" s="27"/>
      <c r="H39" s="34"/>
      <c r="I39" s="35"/>
      <c r="J39" s="29"/>
      <c r="K39" s="32" t="str">
        <f t="shared" si="0"/>
        <v xml:space="preserve"> </v>
      </c>
      <c r="L39" s="32"/>
      <c r="M39" s="32"/>
    </row>
    <row r="40" spans="1:13" s="102" customFormat="1" x14ac:dyDescent="0.25">
      <c r="A40" s="26">
        <f t="shared" si="1"/>
        <v>31</v>
      </c>
      <c r="B40" s="29"/>
      <c r="C40" s="27"/>
      <c r="D40" s="28">
        <f t="shared" si="2"/>
        <v>175</v>
      </c>
      <c r="E40" s="29"/>
      <c r="F40" s="30"/>
      <c r="G40" s="27"/>
      <c r="H40" s="34"/>
      <c r="I40" s="35"/>
      <c r="J40" s="29"/>
      <c r="K40" s="32" t="str">
        <f t="shared" si="0"/>
        <v xml:space="preserve"> </v>
      </c>
      <c r="L40" s="32"/>
      <c r="M40" s="32"/>
    </row>
    <row r="41" spans="1:13" s="102" customFormat="1" x14ac:dyDescent="0.25">
      <c r="A41" s="26">
        <f t="shared" si="1"/>
        <v>32</v>
      </c>
      <c r="B41" s="29"/>
      <c r="C41" s="27"/>
      <c r="D41" s="28">
        <f t="shared" si="2"/>
        <v>176</v>
      </c>
      <c r="E41" s="29"/>
      <c r="F41" s="30"/>
      <c r="G41" s="27"/>
      <c r="H41" s="34"/>
      <c r="I41" s="35"/>
      <c r="J41" s="29"/>
      <c r="K41" s="32" t="str">
        <f t="shared" si="0"/>
        <v xml:space="preserve"> </v>
      </c>
      <c r="L41" s="32"/>
      <c r="M41" s="32"/>
    </row>
    <row r="42" spans="1:13" s="102" customFormat="1" x14ac:dyDescent="0.25">
      <c r="A42" s="26">
        <f t="shared" si="1"/>
        <v>33</v>
      </c>
      <c r="B42" s="29"/>
      <c r="C42" s="27"/>
      <c r="D42" s="28">
        <f t="shared" si="2"/>
        <v>177</v>
      </c>
      <c r="E42" s="29"/>
      <c r="F42" s="30"/>
      <c r="G42" s="27"/>
      <c r="H42" s="34"/>
      <c r="I42" s="35"/>
      <c r="J42" s="29"/>
      <c r="K42" s="32" t="str">
        <f t="shared" si="0"/>
        <v xml:space="preserve"> </v>
      </c>
      <c r="L42" s="32"/>
      <c r="M42" s="32"/>
    </row>
    <row r="43" spans="1:13" s="102" customFormat="1" x14ac:dyDescent="0.25">
      <c r="A43" s="26">
        <f t="shared" si="1"/>
        <v>34</v>
      </c>
      <c r="B43" s="29"/>
      <c r="C43" s="27"/>
      <c r="D43" s="28">
        <f t="shared" si="2"/>
        <v>178</v>
      </c>
      <c r="E43" s="29"/>
      <c r="F43" s="30">
        <v>0.02</v>
      </c>
      <c r="G43" s="27" t="s">
        <v>63</v>
      </c>
      <c r="H43" s="34">
        <v>1875</v>
      </c>
      <c r="I43" s="35">
        <v>1</v>
      </c>
      <c r="J43" s="29" t="s">
        <v>1588</v>
      </c>
      <c r="K43" s="32">
        <f t="shared" si="0"/>
        <v>0.02</v>
      </c>
      <c r="L43" s="32">
        <v>0</v>
      </c>
      <c r="M43" s="32">
        <v>15</v>
      </c>
    </row>
    <row r="44" spans="1:13" s="102" customFormat="1" x14ac:dyDescent="0.25">
      <c r="A44" s="26">
        <f t="shared" si="1"/>
        <v>35</v>
      </c>
      <c r="B44" s="29"/>
      <c r="C44" s="27"/>
      <c r="D44" s="28">
        <f t="shared" si="2"/>
        <v>179</v>
      </c>
      <c r="E44" s="29"/>
      <c r="F44" s="30">
        <v>0.05</v>
      </c>
      <c r="G44" s="27" t="s">
        <v>1586</v>
      </c>
      <c r="H44" s="34">
        <v>1875</v>
      </c>
      <c r="I44" s="35">
        <v>1</v>
      </c>
      <c r="J44" s="29" t="s">
        <v>1589</v>
      </c>
      <c r="K44" s="32">
        <f t="shared" si="0"/>
        <v>0.05</v>
      </c>
      <c r="L44" s="32">
        <v>0</v>
      </c>
      <c r="M44" s="32">
        <v>25</v>
      </c>
    </row>
    <row r="45" spans="1:13" s="102" customFormat="1" x14ac:dyDescent="0.25">
      <c r="A45" s="26">
        <f t="shared" si="1"/>
        <v>36</v>
      </c>
      <c r="B45" s="29"/>
      <c r="C45" s="27"/>
      <c r="D45" s="28">
        <f t="shared" si="2"/>
        <v>180</v>
      </c>
      <c r="E45" s="29"/>
      <c r="F45" s="30"/>
      <c r="G45" s="27"/>
      <c r="H45" s="34"/>
      <c r="I45" s="35"/>
      <c r="J45" s="29"/>
      <c r="K45" s="32" t="str">
        <f t="shared" si="0"/>
        <v xml:space="preserve"> </v>
      </c>
      <c r="L45" s="32"/>
      <c r="M45" s="32"/>
    </row>
    <row r="46" spans="1:13" s="102" customFormat="1" x14ac:dyDescent="0.25">
      <c r="A46" s="26">
        <f t="shared" si="1"/>
        <v>37</v>
      </c>
      <c r="B46" s="29"/>
      <c r="C46" s="27"/>
      <c r="D46" s="28">
        <f t="shared" si="2"/>
        <v>181</v>
      </c>
      <c r="E46" s="29"/>
      <c r="F46" s="30"/>
      <c r="G46" s="27"/>
      <c r="H46" s="34"/>
      <c r="I46" s="35"/>
      <c r="J46" s="29"/>
      <c r="K46" s="32" t="str">
        <f t="shared" si="0"/>
        <v xml:space="preserve"> </v>
      </c>
      <c r="L46" s="32"/>
      <c r="M46" s="32"/>
    </row>
    <row r="47" spans="1:13" s="102" customFormat="1" x14ac:dyDescent="0.25">
      <c r="A47" s="26">
        <f t="shared" si="1"/>
        <v>38</v>
      </c>
      <c r="B47" s="29"/>
      <c r="C47" s="27"/>
      <c r="D47" s="28">
        <f t="shared" si="2"/>
        <v>182</v>
      </c>
      <c r="E47" s="29"/>
      <c r="F47" s="30"/>
      <c r="G47" s="27"/>
      <c r="H47" s="34"/>
      <c r="I47" s="35"/>
      <c r="J47" s="29"/>
      <c r="K47" s="32" t="str">
        <f t="shared" si="0"/>
        <v xml:space="preserve"> </v>
      </c>
      <c r="L47" s="32"/>
      <c r="M47" s="32"/>
    </row>
    <row r="48" spans="1:13" s="102" customFormat="1" x14ac:dyDescent="0.25">
      <c r="A48" s="26">
        <f t="shared" si="1"/>
        <v>39</v>
      </c>
      <c r="B48" s="29"/>
      <c r="C48" s="27"/>
      <c r="D48" s="28">
        <f t="shared" si="2"/>
        <v>183</v>
      </c>
      <c r="E48" s="29"/>
      <c r="F48" s="30"/>
      <c r="G48" s="27"/>
      <c r="H48" s="34"/>
      <c r="I48" s="35"/>
      <c r="J48" s="29"/>
      <c r="K48" s="32" t="str">
        <f t="shared" si="0"/>
        <v xml:space="preserve"> </v>
      </c>
      <c r="L48" s="32"/>
      <c r="M48" s="32"/>
    </row>
    <row r="49" spans="1:13" s="102" customFormat="1" x14ac:dyDescent="0.25">
      <c r="A49" s="26">
        <f t="shared" si="1"/>
        <v>40</v>
      </c>
      <c r="B49" s="29"/>
      <c r="C49" s="27"/>
      <c r="D49" s="28">
        <f t="shared" si="2"/>
        <v>184</v>
      </c>
      <c r="E49" s="29"/>
      <c r="F49" s="30">
        <v>0.03</v>
      </c>
      <c r="G49" s="27" t="s">
        <v>49</v>
      </c>
      <c r="H49" s="34">
        <v>1879</v>
      </c>
      <c r="I49" s="35">
        <v>1</v>
      </c>
      <c r="J49" s="29" t="s">
        <v>60</v>
      </c>
      <c r="K49" s="32">
        <f t="shared" si="0"/>
        <v>0.03</v>
      </c>
      <c r="L49" s="32">
        <v>55.19</v>
      </c>
      <c r="M49" s="32">
        <v>330</v>
      </c>
    </row>
    <row r="50" spans="1:13" s="102" customFormat="1" x14ac:dyDescent="0.25">
      <c r="A50" s="26">
        <f t="shared" si="1"/>
        <v>41</v>
      </c>
      <c r="B50" s="29"/>
      <c r="C50" s="27"/>
      <c r="D50" s="28">
        <f t="shared" si="2"/>
        <v>185</v>
      </c>
      <c r="E50" s="29"/>
      <c r="F50" s="30"/>
      <c r="G50" s="27"/>
      <c r="H50" s="34"/>
      <c r="I50" s="35"/>
      <c r="J50" s="29"/>
      <c r="K50" s="32" t="str">
        <f t="shared" si="0"/>
        <v xml:space="preserve"> </v>
      </c>
      <c r="L50" s="32"/>
      <c r="M50" s="32"/>
    </row>
    <row r="51" spans="1:13" s="102" customFormat="1" x14ac:dyDescent="0.25">
      <c r="A51" s="26">
        <f t="shared" si="1"/>
        <v>42</v>
      </c>
      <c r="B51" s="29"/>
      <c r="C51" s="27"/>
      <c r="D51" s="28">
        <f t="shared" si="2"/>
        <v>186</v>
      </c>
      <c r="E51" s="29"/>
      <c r="F51" s="30"/>
      <c r="G51" s="27"/>
      <c r="H51" s="34"/>
      <c r="I51" s="35"/>
      <c r="J51" s="29"/>
      <c r="K51" s="32" t="str">
        <f t="shared" si="0"/>
        <v xml:space="preserve"> </v>
      </c>
      <c r="L51" s="32"/>
      <c r="M51" s="32"/>
    </row>
    <row r="52" spans="1:13" s="102" customFormat="1" x14ac:dyDescent="0.25">
      <c r="A52" s="26">
        <f t="shared" si="1"/>
        <v>43</v>
      </c>
      <c r="B52" s="29"/>
      <c r="C52" s="27"/>
      <c r="D52" s="28">
        <f t="shared" si="2"/>
        <v>187</v>
      </c>
      <c r="E52" s="29"/>
      <c r="F52" s="30"/>
      <c r="G52" s="27"/>
      <c r="H52" s="34"/>
      <c r="I52" s="35"/>
      <c r="J52" s="29"/>
      <c r="K52" s="32" t="str">
        <f t="shared" si="0"/>
        <v xml:space="preserve"> </v>
      </c>
      <c r="L52" s="32"/>
      <c r="M52" s="32"/>
    </row>
    <row r="53" spans="1:13" s="102" customFormat="1" x14ac:dyDescent="0.25">
      <c r="A53" s="26">
        <f t="shared" si="1"/>
        <v>44</v>
      </c>
      <c r="B53" s="29"/>
      <c r="C53" s="27"/>
      <c r="D53" s="28">
        <f t="shared" si="2"/>
        <v>188</v>
      </c>
      <c r="E53" s="29"/>
      <c r="F53" s="30"/>
      <c r="G53" s="27"/>
      <c r="H53" s="34"/>
      <c r="I53" s="35"/>
      <c r="J53" s="29"/>
      <c r="K53" s="32" t="str">
        <f t="shared" si="0"/>
        <v xml:space="preserve"> </v>
      </c>
      <c r="L53" s="32"/>
      <c r="M53" s="32"/>
    </row>
    <row r="54" spans="1:13" s="102" customFormat="1" x14ac:dyDescent="0.25">
      <c r="A54" s="26">
        <f t="shared" si="1"/>
        <v>45</v>
      </c>
      <c r="B54" s="29"/>
      <c r="C54" s="27"/>
      <c r="D54" s="28">
        <f t="shared" si="2"/>
        <v>189</v>
      </c>
      <c r="E54" s="29"/>
      <c r="F54" s="30"/>
      <c r="G54" s="27"/>
      <c r="H54" s="34"/>
      <c r="I54" s="35"/>
      <c r="J54" s="29"/>
      <c r="K54" s="32" t="str">
        <f t="shared" si="0"/>
        <v xml:space="preserve"> </v>
      </c>
      <c r="L54" s="32"/>
      <c r="M54" s="32"/>
    </row>
    <row r="55" spans="1:13" s="102" customFormat="1" x14ac:dyDescent="0.25">
      <c r="A55" s="26">
        <f t="shared" si="1"/>
        <v>46</v>
      </c>
      <c r="B55" s="29"/>
      <c r="C55" s="27"/>
      <c r="D55" s="28">
        <f t="shared" si="2"/>
        <v>190</v>
      </c>
      <c r="E55" s="29"/>
      <c r="F55" s="30"/>
      <c r="G55" s="27"/>
      <c r="H55" s="34"/>
      <c r="I55" s="35"/>
      <c r="J55" s="29"/>
      <c r="K55" s="32" t="str">
        <f t="shared" si="0"/>
        <v xml:space="preserve"> </v>
      </c>
      <c r="L55" s="32"/>
      <c r="M55" s="32"/>
    </row>
    <row r="56" spans="1:13" s="102" customFormat="1" x14ac:dyDescent="0.25">
      <c r="A56" s="26">
        <f t="shared" si="1"/>
        <v>47</v>
      </c>
      <c r="B56" s="29"/>
      <c r="C56" s="27"/>
      <c r="D56" s="28">
        <f t="shared" si="2"/>
        <v>191</v>
      </c>
      <c r="E56" s="29"/>
      <c r="F56" s="30"/>
      <c r="G56" s="27"/>
      <c r="H56" s="34"/>
      <c r="I56" s="35"/>
      <c r="J56" s="29"/>
      <c r="K56" s="32" t="str">
        <f t="shared" si="0"/>
        <v xml:space="preserve"> </v>
      </c>
      <c r="L56" s="32"/>
      <c r="M56" s="32"/>
    </row>
    <row r="57" spans="1:13" s="102" customFormat="1" x14ac:dyDescent="0.25">
      <c r="A57" s="26">
        <f t="shared" si="1"/>
        <v>48</v>
      </c>
      <c r="B57" s="29"/>
      <c r="C57" s="27"/>
      <c r="D57" s="28">
        <f t="shared" si="2"/>
        <v>192</v>
      </c>
      <c r="E57" s="29"/>
      <c r="F57" s="30"/>
      <c r="G57" s="27"/>
      <c r="H57" s="34"/>
      <c r="I57" s="35"/>
      <c r="J57" s="29"/>
      <c r="K57" s="32" t="str">
        <f t="shared" si="0"/>
        <v xml:space="preserve"> </v>
      </c>
      <c r="L57" s="32"/>
      <c r="M57" s="32"/>
    </row>
    <row r="58" spans="1:13" s="102" customFormat="1" x14ac:dyDescent="0.25">
      <c r="A58" s="26">
        <f t="shared" si="1"/>
        <v>49</v>
      </c>
      <c r="B58" s="29"/>
      <c r="C58" s="27"/>
      <c r="D58" s="28">
        <f t="shared" si="2"/>
        <v>193</v>
      </c>
      <c r="E58" s="29"/>
      <c r="F58" s="30"/>
      <c r="G58" s="27"/>
      <c r="H58" s="34"/>
      <c r="I58" s="35"/>
      <c r="J58" s="29"/>
      <c r="K58" s="32" t="str">
        <f t="shared" si="0"/>
        <v xml:space="preserve"> </v>
      </c>
      <c r="L58" s="32"/>
      <c r="M58" s="32"/>
    </row>
    <row r="59" spans="1:13" s="102" customFormat="1" x14ac:dyDescent="0.25">
      <c r="A59" s="26">
        <f t="shared" si="1"/>
        <v>50</v>
      </c>
      <c r="B59" s="29"/>
      <c r="C59" s="27"/>
      <c r="D59" s="28">
        <f t="shared" si="2"/>
        <v>194</v>
      </c>
      <c r="E59" s="29"/>
      <c r="F59" s="30"/>
      <c r="G59" s="27"/>
      <c r="H59" s="34"/>
      <c r="I59" s="35"/>
      <c r="J59" s="29"/>
      <c r="K59" s="32" t="str">
        <f t="shared" si="0"/>
        <v xml:space="preserve"> </v>
      </c>
      <c r="L59" s="32"/>
      <c r="M59" s="32"/>
    </row>
    <row r="60" spans="1:13" s="102" customFormat="1" x14ac:dyDescent="0.25">
      <c r="A60" s="26">
        <f t="shared" si="1"/>
        <v>51</v>
      </c>
      <c r="B60" s="29"/>
      <c r="C60" s="27"/>
      <c r="D60" s="28">
        <f t="shared" si="2"/>
        <v>195</v>
      </c>
      <c r="E60" s="29"/>
      <c r="F60" s="30"/>
      <c r="G60" s="27"/>
      <c r="H60" s="34"/>
      <c r="I60" s="35"/>
      <c r="J60" s="29"/>
      <c r="K60" s="32" t="str">
        <f t="shared" si="0"/>
        <v xml:space="preserve"> </v>
      </c>
      <c r="L60" s="32"/>
      <c r="M60" s="32"/>
    </row>
    <row r="61" spans="1:13" s="102" customFormat="1" x14ac:dyDescent="0.25">
      <c r="A61" s="26">
        <f t="shared" si="1"/>
        <v>52</v>
      </c>
      <c r="B61" s="29"/>
      <c r="C61" s="27"/>
      <c r="D61" s="28">
        <f t="shared" si="2"/>
        <v>196</v>
      </c>
      <c r="E61" s="29"/>
      <c r="F61" s="30"/>
      <c r="G61" s="27"/>
      <c r="H61" s="34"/>
      <c r="I61" s="35"/>
      <c r="J61" s="29"/>
      <c r="K61" s="32" t="str">
        <f t="shared" si="0"/>
        <v xml:space="preserve"> </v>
      </c>
      <c r="L61" s="32"/>
      <c r="M61" s="32"/>
    </row>
    <row r="62" spans="1:13" s="102" customFormat="1" x14ac:dyDescent="0.25">
      <c r="A62" s="26">
        <f t="shared" si="1"/>
        <v>53</v>
      </c>
      <c r="B62" s="29"/>
      <c r="C62" s="27"/>
      <c r="D62" s="28">
        <f t="shared" si="2"/>
        <v>197</v>
      </c>
      <c r="E62" s="29"/>
      <c r="F62" s="30"/>
      <c r="G62" s="27"/>
      <c r="H62" s="34"/>
      <c r="I62" s="35"/>
      <c r="J62" s="29"/>
      <c r="K62" s="32" t="str">
        <f t="shared" si="0"/>
        <v xml:space="preserve"> </v>
      </c>
      <c r="L62" s="32"/>
      <c r="M62" s="32"/>
    </row>
    <row r="63" spans="1:13" s="102" customFormat="1" x14ac:dyDescent="0.25">
      <c r="A63" s="26">
        <f t="shared" si="1"/>
        <v>54</v>
      </c>
      <c r="B63" s="29"/>
      <c r="C63" s="27"/>
      <c r="D63" s="28">
        <f t="shared" si="2"/>
        <v>198</v>
      </c>
      <c r="E63" s="29"/>
      <c r="F63" s="30"/>
      <c r="G63" s="27"/>
      <c r="H63" s="34"/>
      <c r="I63" s="35"/>
      <c r="J63" s="29"/>
      <c r="K63" s="32" t="str">
        <f t="shared" si="0"/>
        <v xml:space="preserve"> </v>
      </c>
      <c r="L63" s="32"/>
      <c r="M63" s="32"/>
    </row>
    <row r="64" spans="1:13" s="102" customFormat="1" x14ac:dyDescent="0.25">
      <c r="A64" s="26">
        <f t="shared" si="1"/>
        <v>55</v>
      </c>
      <c r="B64" s="29"/>
      <c r="C64" s="27"/>
      <c r="D64" s="28">
        <f t="shared" si="2"/>
        <v>199</v>
      </c>
      <c r="E64" s="29"/>
      <c r="F64" s="30"/>
      <c r="G64" s="27"/>
      <c r="H64" s="34"/>
      <c r="I64" s="35"/>
      <c r="J64" s="29"/>
      <c r="K64" s="32" t="str">
        <f t="shared" si="0"/>
        <v xml:space="preserve"> </v>
      </c>
      <c r="L64" s="32"/>
      <c r="M64" s="32"/>
    </row>
    <row r="65" spans="1:13" s="102" customFormat="1" x14ac:dyDescent="0.25">
      <c r="A65" s="26">
        <f t="shared" si="1"/>
        <v>56</v>
      </c>
      <c r="B65" s="29"/>
      <c r="C65" s="27"/>
      <c r="D65" s="28">
        <f t="shared" si="2"/>
        <v>200</v>
      </c>
      <c r="E65" s="29"/>
      <c r="F65" s="30"/>
      <c r="G65" s="27"/>
      <c r="H65" s="34"/>
      <c r="I65" s="35"/>
      <c r="J65" s="29"/>
      <c r="K65" s="32" t="str">
        <f t="shared" si="0"/>
        <v xml:space="preserve"> </v>
      </c>
      <c r="L65" s="32"/>
      <c r="M65" s="32"/>
    </row>
    <row r="66" spans="1:13" s="102" customFormat="1" x14ac:dyDescent="0.25">
      <c r="A66" s="26">
        <f t="shared" si="1"/>
        <v>57</v>
      </c>
      <c r="B66" s="29"/>
      <c r="C66" s="27"/>
      <c r="D66" s="28">
        <f t="shared" si="2"/>
        <v>201</v>
      </c>
      <c r="E66" s="29"/>
      <c r="F66" s="30"/>
      <c r="G66" s="27"/>
      <c r="H66" s="34"/>
      <c r="I66" s="35"/>
      <c r="J66" s="29"/>
      <c r="K66" s="32" t="str">
        <f t="shared" si="0"/>
        <v xml:space="preserve"> </v>
      </c>
      <c r="L66" s="32"/>
      <c r="M66" s="32"/>
    </row>
    <row r="67" spans="1:13" s="102" customFormat="1" x14ac:dyDescent="0.25">
      <c r="A67" s="26">
        <f t="shared" si="1"/>
        <v>58</v>
      </c>
      <c r="B67" s="29"/>
      <c r="C67" s="27"/>
      <c r="D67" s="28">
        <f t="shared" si="2"/>
        <v>202</v>
      </c>
      <c r="E67" s="29"/>
      <c r="F67" s="30"/>
      <c r="G67" s="27"/>
      <c r="H67" s="34"/>
      <c r="I67" s="35"/>
      <c r="J67" s="29"/>
      <c r="K67" s="32" t="str">
        <f t="shared" si="0"/>
        <v xml:space="preserve"> </v>
      </c>
      <c r="L67" s="32"/>
      <c r="M67" s="32"/>
    </row>
    <row r="68" spans="1:13" s="102" customFormat="1" x14ac:dyDescent="0.25">
      <c r="A68" s="26">
        <f t="shared" si="1"/>
        <v>59</v>
      </c>
      <c r="B68" s="29"/>
      <c r="C68" s="27"/>
      <c r="D68" s="28">
        <f t="shared" si="2"/>
        <v>203</v>
      </c>
      <c r="E68" s="29"/>
      <c r="F68" s="30"/>
      <c r="G68" s="27"/>
      <c r="H68" s="34"/>
      <c r="I68" s="35"/>
      <c r="J68" s="29"/>
      <c r="K68" s="32" t="str">
        <f t="shared" si="0"/>
        <v xml:space="preserve"> </v>
      </c>
      <c r="L68" s="32"/>
      <c r="M68" s="32"/>
    </row>
    <row r="69" spans="1:13" s="102" customFormat="1" x14ac:dyDescent="0.25">
      <c r="A69" s="26">
        <f t="shared" si="1"/>
        <v>60</v>
      </c>
      <c r="B69" s="29"/>
      <c r="C69" s="27"/>
      <c r="D69" s="28">
        <f t="shared" si="2"/>
        <v>204</v>
      </c>
      <c r="E69" s="29"/>
      <c r="F69" s="30"/>
      <c r="G69" s="27"/>
      <c r="H69" s="34"/>
      <c r="I69" s="35"/>
      <c r="J69" s="29"/>
      <c r="K69" s="32" t="str">
        <f t="shared" si="0"/>
        <v xml:space="preserve"> </v>
      </c>
      <c r="L69" s="32"/>
      <c r="M69" s="32"/>
    </row>
    <row r="70" spans="1:13" s="102" customFormat="1" x14ac:dyDescent="0.25">
      <c r="A70" s="26">
        <f t="shared" si="1"/>
        <v>61</v>
      </c>
      <c r="B70" s="29"/>
      <c r="C70" s="27"/>
      <c r="D70" s="28">
        <f t="shared" si="2"/>
        <v>205</v>
      </c>
      <c r="E70" s="29"/>
      <c r="F70" s="30">
        <v>0.05</v>
      </c>
      <c r="G70" s="27" t="s">
        <v>64</v>
      </c>
      <c r="H70" s="34">
        <v>1882</v>
      </c>
      <c r="I70" s="35">
        <v>1</v>
      </c>
      <c r="J70" s="27" t="s">
        <v>1587</v>
      </c>
      <c r="K70" s="32">
        <f t="shared" si="0"/>
        <v>0.05</v>
      </c>
      <c r="L70" s="32">
        <v>0</v>
      </c>
      <c r="M70" s="32">
        <v>12</v>
      </c>
    </row>
    <row r="71" spans="1:13" s="102" customFormat="1" x14ac:dyDescent="0.25">
      <c r="A71" s="26">
        <f t="shared" si="1"/>
        <v>62</v>
      </c>
      <c r="B71" s="29"/>
      <c r="C71" s="27"/>
      <c r="D71" s="36" t="s">
        <v>56</v>
      </c>
      <c r="E71" s="29"/>
      <c r="F71" s="30"/>
      <c r="G71" s="27"/>
      <c r="H71" s="34"/>
      <c r="I71" s="35"/>
      <c r="J71" s="29"/>
      <c r="K71" s="32" t="str">
        <f t="shared" si="0"/>
        <v xml:space="preserve"> </v>
      </c>
      <c r="L71" s="32"/>
      <c r="M71" s="32"/>
    </row>
    <row r="72" spans="1:13" s="102" customFormat="1" x14ac:dyDescent="0.25">
      <c r="A72" s="26">
        <f t="shared" si="1"/>
        <v>63</v>
      </c>
      <c r="B72" s="29"/>
      <c r="C72" s="27"/>
      <c r="D72" s="28">
        <v>206</v>
      </c>
      <c r="E72" s="29"/>
      <c r="F72" s="30">
        <v>0.01</v>
      </c>
      <c r="G72" s="27" t="s">
        <v>57</v>
      </c>
      <c r="H72" s="34">
        <v>1881</v>
      </c>
      <c r="I72" s="35">
        <v>1</v>
      </c>
      <c r="J72" s="29" t="s">
        <v>54</v>
      </c>
      <c r="K72" s="32">
        <f t="shared" si="0"/>
        <v>0.01</v>
      </c>
      <c r="L72" s="32">
        <v>36.79</v>
      </c>
      <c r="M72" s="32">
        <v>375</v>
      </c>
    </row>
    <row r="73" spans="1:13" s="102" customFormat="1" x14ac:dyDescent="0.25">
      <c r="A73" s="26">
        <f t="shared" si="1"/>
        <v>64</v>
      </c>
      <c r="B73" s="27" t="s">
        <v>30</v>
      </c>
      <c r="C73" s="27"/>
      <c r="D73" s="28">
        <f t="shared" si="2"/>
        <v>207</v>
      </c>
      <c r="E73" s="29"/>
      <c r="F73" s="30"/>
      <c r="G73" s="27"/>
      <c r="H73" s="34"/>
      <c r="I73" s="35"/>
      <c r="J73" s="29"/>
      <c r="K73" s="32" t="str">
        <f t="shared" si="0"/>
        <v xml:space="preserve"> </v>
      </c>
      <c r="L73" s="32"/>
      <c r="M73" s="32"/>
    </row>
    <row r="74" spans="1:13" s="102" customFormat="1" x14ac:dyDescent="0.25">
      <c r="A74" s="26">
        <f t="shared" si="1"/>
        <v>65</v>
      </c>
      <c r="B74" s="29"/>
      <c r="C74" s="27"/>
      <c r="D74" s="28">
        <f t="shared" si="2"/>
        <v>208</v>
      </c>
      <c r="E74" s="29"/>
      <c r="F74" s="30"/>
      <c r="G74" s="27"/>
      <c r="H74" s="34"/>
      <c r="I74" s="35"/>
      <c r="J74" s="27"/>
      <c r="K74" s="32" t="str">
        <f t="shared" ref="K74:K83" si="3">IF(F74*I74&gt;0,F74*I74," ")</f>
        <v xml:space="preserve"> </v>
      </c>
      <c r="L74" s="32"/>
      <c r="M74" s="32"/>
    </row>
    <row r="75" spans="1:13" s="102" customFormat="1" x14ac:dyDescent="0.25">
      <c r="A75" s="26">
        <f t="shared" ref="A75:A84" si="4">A74+1</f>
        <v>66</v>
      </c>
      <c r="B75" s="29"/>
      <c r="C75" s="27"/>
      <c r="D75" s="28">
        <f t="shared" si="2"/>
        <v>209</v>
      </c>
      <c r="E75" s="29"/>
      <c r="F75" s="30">
        <v>0.1</v>
      </c>
      <c r="G75" s="27" t="s">
        <v>52</v>
      </c>
      <c r="H75" s="34" t="s">
        <v>1593</v>
      </c>
      <c r="I75" s="35">
        <v>1</v>
      </c>
      <c r="J75" s="29" t="s">
        <v>1594</v>
      </c>
      <c r="K75" s="32">
        <f t="shared" si="3"/>
        <v>0.1</v>
      </c>
      <c r="L75" s="32">
        <v>0</v>
      </c>
      <c r="M75" s="32">
        <v>20</v>
      </c>
    </row>
    <row r="76" spans="1:13" s="102" customFormat="1" x14ac:dyDescent="0.25">
      <c r="A76" s="26">
        <f t="shared" si="4"/>
        <v>67</v>
      </c>
      <c r="B76" s="29"/>
      <c r="C76" s="27"/>
      <c r="D76" s="28">
        <f t="shared" ref="D76:D84" si="5">D75+1</f>
        <v>210</v>
      </c>
      <c r="E76" s="29"/>
      <c r="F76" s="30">
        <v>0.02</v>
      </c>
      <c r="G76" s="27" t="s">
        <v>49</v>
      </c>
      <c r="H76" s="34">
        <v>1883</v>
      </c>
      <c r="I76" s="35">
        <v>1</v>
      </c>
      <c r="J76" s="29" t="s">
        <v>1619</v>
      </c>
      <c r="K76" s="32">
        <f t="shared" si="3"/>
        <v>0.02</v>
      </c>
      <c r="L76" s="32">
        <v>40</v>
      </c>
      <c r="M76" s="32">
        <v>130</v>
      </c>
    </row>
    <row r="77" spans="1:13" s="102" customFormat="1" x14ac:dyDescent="0.25">
      <c r="A77" s="26">
        <f t="shared" si="4"/>
        <v>68</v>
      </c>
      <c r="B77" s="29"/>
      <c r="C77" s="27"/>
      <c r="D77" s="28">
        <f t="shared" si="5"/>
        <v>211</v>
      </c>
      <c r="E77" s="29"/>
      <c r="F77" s="30"/>
      <c r="G77" s="27"/>
      <c r="H77" s="34"/>
      <c r="I77" s="35"/>
      <c r="J77" s="29"/>
      <c r="K77" s="32" t="str">
        <f t="shared" si="3"/>
        <v xml:space="preserve"> </v>
      </c>
      <c r="L77" s="32"/>
      <c r="M77" s="32"/>
    </row>
    <row r="78" spans="1:13" s="102" customFormat="1" x14ac:dyDescent="0.25">
      <c r="A78" s="26">
        <f t="shared" si="4"/>
        <v>69</v>
      </c>
      <c r="B78" s="29"/>
      <c r="C78" s="27"/>
      <c r="D78" s="36" t="s">
        <v>58</v>
      </c>
      <c r="E78" s="29"/>
      <c r="F78" s="30"/>
      <c r="G78" s="27"/>
      <c r="H78" s="34"/>
      <c r="I78" s="35"/>
      <c r="J78" s="29"/>
      <c r="K78" s="32" t="str">
        <f t="shared" si="3"/>
        <v xml:space="preserve"> </v>
      </c>
      <c r="L78" s="32"/>
      <c r="M78" s="32"/>
    </row>
    <row r="79" spans="1:13" s="102" customFormat="1" x14ac:dyDescent="0.25">
      <c r="A79" s="26">
        <f t="shared" si="4"/>
        <v>70</v>
      </c>
      <c r="B79" s="29"/>
      <c r="C79" s="27"/>
      <c r="D79" s="36" t="s">
        <v>59</v>
      </c>
      <c r="E79" s="29"/>
      <c r="F79" s="30"/>
      <c r="G79" s="27"/>
      <c r="H79" s="34"/>
      <c r="I79" s="35"/>
      <c r="J79" s="29"/>
      <c r="K79" s="32" t="str">
        <f t="shared" si="3"/>
        <v xml:space="preserve"> </v>
      </c>
      <c r="L79" s="32"/>
      <c r="M79" s="32"/>
    </row>
    <row r="80" spans="1:13" s="102" customFormat="1" x14ac:dyDescent="0.25">
      <c r="A80" s="26">
        <f t="shared" si="4"/>
        <v>71</v>
      </c>
      <c r="B80" s="29"/>
      <c r="C80" s="27"/>
      <c r="D80" s="28">
        <v>212</v>
      </c>
      <c r="E80" s="29"/>
      <c r="F80" s="30"/>
      <c r="G80" s="27"/>
      <c r="H80" s="34"/>
      <c r="I80" s="35"/>
      <c r="J80" s="29"/>
      <c r="K80" s="32" t="str">
        <f t="shared" si="3"/>
        <v xml:space="preserve"> </v>
      </c>
      <c r="L80" s="32"/>
      <c r="M80" s="32"/>
    </row>
    <row r="81" spans="1:13" s="102" customFormat="1" x14ac:dyDescent="0.25">
      <c r="A81" s="26">
        <f t="shared" si="4"/>
        <v>72</v>
      </c>
      <c r="B81" s="29"/>
      <c r="C81" s="27"/>
      <c r="D81" s="28">
        <f t="shared" si="5"/>
        <v>213</v>
      </c>
      <c r="E81" s="29"/>
      <c r="F81" s="30">
        <v>0.02</v>
      </c>
      <c r="G81" s="27" t="s">
        <v>49</v>
      </c>
      <c r="H81" s="34">
        <v>1887</v>
      </c>
      <c r="I81" s="35">
        <v>1</v>
      </c>
      <c r="J81" s="29" t="s">
        <v>54</v>
      </c>
      <c r="K81" s="32">
        <f t="shared" si="3"/>
        <v>0.02</v>
      </c>
      <c r="L81" s="32">
        <v>25</v>
      </c>
      <c r="M81" s="32">
        <v>225</v>
      </c>
    </row>
    <row r="82" spans="1:13" s="102" customFormat="1" x14ac:dyDescent="0.25">
      <c r="A82" s="26">
        <f t="shared" si="4"/>
        <v>73</v>
      </c>
      <c r="B82" s="29"/>
      <c r="C82" s="27"/>
      <c r="D82" s="28">
        <f t="shared" si="5"/>
        <v>214</v>
      </c>
      <c r="E82" s="29"/>
      <c r="F82" s="30">
        <v>0.03</v>
      </c>
      <c r="G82" s="27" t="s">
        <v>49</v>
      </c>
      <c r="H82" s="78">
        <v>1887</v>
      </c>
      <c r="I82" s="35">
        <v>1</v>
      </c>
      <c r="J82" s="27" t="s">
        <v>60</v>
      </c>
      <c r="K82" s="32">
        <f t="shared" si="3"/>
        <v>0.03</v>
      </c>
      <c r="L82" s="32">
        <v>52.75</v>
      </c>
      <c r="M82" s="32">
        <v>200</v>
      </c>
    </row>
    <row r="83" spans="1:13" s="102" customFormat="1" x14ac:dyDescent="0.25">
      <c r="A83" s="26">
        <f t="shared" si="4"/>
        <v>74</v>
      </c>
      <c r="B83" s="29"/>
      <c r="C83" s="27"/>
      <c r="D83" s="28">
        <f t="shared" si="5"/>
        <v>215</v>
      </c>
      <c r="E83" s="29"/>
      <c r="F83" s="30">
        <v>0.04</v>
      </c>
      <c r="G83" s="27" t="s">
        <v>63</v>
      </c>
      <c r="H83" s="34">
        <v>1888</v>
      </c>
      <c r="I83" s="35">
        <v>1</v>
      </c>
      <c r="J83" s="29" t="s">
        <v>1592</v>
      </c>
      <c r="K83" s="32">
        <f t="shared" si="3"/>
        <v>0.04</v>
      </c>
      <c r="L83" s="32">
        <v>0</v>
      </c>
      <c r="M83" s="32">
        <v>27.5</v>
      </c>
    </row>
    <row r="84" spans="1:13" s="102" customFormat="1" ht="16.5" thickBot="1" x14ac:dyDescent="0.3">
      <c r="A84" s="26">
        <f t="shared" si="4"/>
        <v>75</v>
      </c>
      <c r="B84" s="29"/>
      <c r="C84" s="27"/>
      <c r="D84" s="28">
        <f t="shared" si="5"/>
        <v>216</v>
      </c>
      <c r="E84" s="29"/>
      <c r="F84" s="30"/>
      <c r="G84" s="27"/>
      <c r="H84" s="34"/>
      <c r="I84" s="35"/>
      <c r="J84" s="29"/>
      <c r="K84" s="32" t="str">
        <f>IF(F84*I84&gt;0,F84*I84," ")</f>
        <v xml:space="preserve"> </v>
      </c>
      <c r="L84" s="32"/>
      <c r="M84" s="32"/>
    </row>
    <row r="85" spans="1:13" ht="16.5" thickTop="1" x14ac:dyDescent="0.25">
      <c r="A85" s="37"/>
      <c r="B85" s="38"/>
      <c r="C85" s="38"/>
      <c r="D85" s="39"/>
      <c r="E85" s="38"/>
      <c r="F85" s="40"/>
      <c r="G85" s="38"/>
      <c r="H85" s="38"/>
      <c r="I85" s="41"/>
      <c r="J85" s="42"/>
      <c r="K85" s="43"/>
      <c r="L85" s="44"/>
      <c r="M85" s="45"/>
    </row>
    <row r="86" spans="1:13" ht="16.5" thickBot="1" x14ac:dyDescent="0.3">
      <c r="A86" s="46"/>
      <c r="B86" s="47" t="s">
        <v>36</v>
      </c>
      <c r="C86" s="48"/>
      <c r="D86" s="49"/>
      <c r="E86" s="48"/>
      <c r="F86" s="50"/>
      <c r="G86" s="48"/>
      <c r="H86" s="48"/>
      <c r="I86" s="51"/>
      <c r="J86" s="52" t="s">
        <v>2</v>
      </c>
      <c r="K86" s="53"/>
      <c r="L86" s="53"/>
      <c r="M86" s="54"/>
    </row>
    <row r="87" spans="1:13" ht="16.5" thickTop="1" x14ac:dyDescent="0.25">
      <c r="A87" s="46"/>
      <c r="B87" s="55"/>
      <c r="C87" s="48"/>
      <c r="D87" s="49"/>
      <c r="E87" s="56"/>
      <c r="F87" s="57"/>
      <c r="G87" s="56"/>
      <c r="H87" s="56"/>
      <c r="I87" s="51"/>
      <c r="J87" s="58"/>
      <c r="K87" s="59"/>
      <c r="L87" s="59"/>
      <c r="M87" s="60"/>
    </row>
    <row r="88" spans="1:13" x14ac:dyDescent="0.25">
      <c r="A88" s="46"/>
      <c r="B88" s="47"/>
      <c r="C88" s="48"/>
      <c r="D88" s="49"/>
      <c r="E88" s="56"/>
      <c r="F88" s="57"/>
      <c r="G88" s="56"/>
      <c r="H88" s="56"/>
      <c r="I88" s="51"/>
      <c r="J88" s="61" t="s">
        <v>39</v>
      </c>
      <c r="K88" s="62"/>
      <c r="L88" s="63"/>
      <c r="M88" s="64">
        <f>SUM(K10:K84)</f>
        <v>0.52000000000000013</v>
      </c>
    </row>
    <row r="89" spans="1:13" x14ac:dyDescent="0.25">
      <c r="A89" s="46"/>
      <c r="B89" s="48"/>
      <c r="C89" s="48"/>
      <c r="D89" s="49"/>
      <c r="E89" s="56"/>
      <c r="F89" s="57"/>
      <c r="G89" s="56"/>
      <c r="H89" s="56"/>
      <c r="I89" s="51"/>
      <c r="J89" s="61" t="s">
        <v>40</v>
      </c>
      <c r="K89" s="62"/>
      <c r="L89" s="63"/>
      <c r="M89" s="64">
        <f>SUM(L10:L84)</f>
        <v>268.90999999999997</v>
      </c>
    </row>
    <row r="90" spans="1:13" x14ac:dyDescent="0.25">
      <c r="A90" s="46"/>
      <c r="B90" s="48"/>
      <c r="C90" s="48"/>
      <c r="D90" s="49"/>
      <c r="E90" s="48"/>
      <c r="F90" s="50"/>
      <c r="G90" s="48"/>
      <c r="H90" s="48"/>
      <c r="I90" s="51"/>
      <c r="J90" s="61" t="s">
        <v>41</v>
      </c>
      <c r="K90" s="62"/>
      <c r="L90" s="63"/>
      <c r="M90" s="64">
        <f>SUM(M10:M84)</f>
        <v>1489.5</v>
      </c>
    </row>
    <row r="91" spans="1:13" ht="16.5" thickBot="1" x14ac:dyDescent="0.3">
      <c r="A91" s="65"/>
      <c r="B91" s="66"/>
      <c r="C91" s="66"/>
      <c r="D91" s="67"/>
      <c r="E91" s="66"/>
      <c r="F91" s="68"/>
      <c r="G91" s="66"/>
      <c r="H91" s="66"/>
      <c r="I91" s="69"/>
      <c r="J91" s="70" t="s">
        <v>42</v>
      </c>
      <c r="K91" s="71"/>
      <c r="L91" s="71"/>
      <c r="M91" s="72">
        <f>SUM(I10:I84)</f>
        <v>13</v>
      </c>
    </row>
    <row r="92" spans="1:13" ht="16.5" thickTop="1" x14ac:dyDescent="0.25">
      <c r="A92" s="73"/>
      <c r="B92" s="74" t="s">
        <v>1584</v>
      </c>
      <c r="C92" s="75"/>
      <c r="D92" s="75"/>
      <c r="E92" s="75"/>
      <c r="F92" s="76"/>
      <c r="G92" s="75"/>
      <c r="H92" s="75"/>
      <c r="I92" s="75"/>
      <c r="J92" s="75"/>
      <c r="K92" s="76"/>
      <c r="L92" s="76"/>
      <c r="M92" s="77"/>
    </row>
  </sheetData>
  <printOptions gridLinesSet="0"/>
  <pageMargins left="0.75" right="0.25" top="0.75" bottom="0.55000000000000004" header="0.5" footer="0.5"/>
  <pageSetup scale="48" orientation="portrait" horizontalDpi="300" verticalDpi="300" r:id="rId1"/>
  <headerFooter alignWithMargins="0">
    <oddHeader>&amp;L&amp;D</oddHeader>
    <oddFooter>&amp;LREGISS03.XLS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92"/>
  <sheetViews>
    <sheetView showGridLines="0" zoomScale="80" zoomScaleNormal="8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52.42578125" style="11" customWidth="1"/>
    <col min="11" max="12" width="10" style="11" customWidth="1"/>
    <col min="13" max="13" width="13.85546875" style="11" customWidth="1"/>
    <col min="14" max="14" width="2.28515625" style="11" customWidth="1"/>
    <col min="15" max="16384" width="12.5703125" style="11"/>
  </cols>
  <sheetData>
    <row r="1" spans="1:14" x14ac:dyDescent="0.25">
      <c r="L1" s="12" t="s">
        <v>15</v>
      </c>
    </row>
    <row r="3" spans="1:14" ht="30.75" x14ac:dyDescent="0.45">
      <c r="A3" s="13" t="s">
        <v>0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</row>
    <row r="4" spans="1:14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</row>
    <row r="5" spans="1:14" ht="30.75" x14ac:dyDescent="0.45">
      <c r="A5" s="13" t="s">
        <v>1505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</row>
    <row r="6" spans="1:14" x14ac:dyDescent="0.25">
      <c r="L6" s="12" t="s">
        <v>3</v>
      </c>
    </row>
    <row r="8" spans="1:14" x14ac:dyDescent="0.25">
      <c r="A8" s="15" t="s">
        <v>17</v>
      </c>
      <c r="B8" s="16"/>
      <c r="C8" s="17" t="s">
        <v>18</v>
      </c>
      <c r="D8" s="18"/>
      <c r="E8" s="19"/>
      <c r="F8" s="20" t="s">
        <v>19</v>
      </c>
      <c r="G8" s="20" t="s">
        <v>20</v>
      </c>
      <c r="H8" s="20" t="s">
        <v>21</v>
      </c>
      <c r="I8" s="20" t="s">
        <v>22</v>
      </c>
      <c r="J8" s="20" t="s">
        <v>23</v>
      </c>
      <c r="K8" s="20" t="s">
        <v>5</v>
      </c>
      <c r="L8" s="20" t="s">
        <v>24</v>
      </c>
      <c r="M8" s="20" t="s">
        <v>25</v>
      </c>
    </row>
    <row r="9" spans="1:14" ht="16.5" thickBot="1" x14ac:dyDescent="0.3">
      <c r="A9" s="21"/>
      <c r="B9" s="22"/>
      <c r="C9" s="23" t="s">
        <v>26</v>
      </c>
      <c r="D9" s="23" t="s">
        <v>27</v>
      </c>
      <c r="E9" s="24" t="s">
        <v>28</v>
      </c>
      <c r="F9" s="22"/>
      <c r="G9" s="22"/>
      <c r="H9" s="24" t="s">
        <v>29</v>
      </c>
      <c r="I9" s="25" t="s">
        <v>30</v>
      </c>
      <c r="J9" s="22"/>
      <c r="K9" s="24" t="s">
        <v>10</v>
      </c>
      <c r="L9" s="24" t="s">
        <v>11</v>
      </c>
      <c r="M9" s="24" t="s">
        <v>10</v>
      </c>
    </row>
    <row r="10" spans="1:14" ht="16.5" thickTop="1" x14ac:dyDescent="0.25">
      <c r="A10" s="26">
        <v>1</v>
      </c>
      <c r="B10" s="27" t="s">
        <v>30</v>
      </c>
      <c r="C10" s="27" t="s">
        <v>1506</v>
      </c>
      <c r="D10" s="28">
        <v>127</v>
      </c>
      <c r="E10" s="29"/>
      <c r="F10" s="30">
        <v>0.01</v>
      </c>
      <c r="G10" s="27" t="s">
        <v>1507</v>
      </c>
      <c r="H10" s="34">
        <v>1983</v>
      </c>
      <c r="I10" s="31">
        <v>1</v>
      </c>
      <c r="J10" s="29"/>
      <c r="K10" s="32">
        <f t="shared" ref="K10:K73" si="0">IF(F10*I10&gt;0,F10*I10," ")</f>
        <v>0.01</v>
      </c>
      <c r="L10" s="33">
        <f t="shared" ref="L10:L73" si="1">K10</f>
        <v>0.01</v>
      </c>
      <c r="M10" s="33">
        <v>0.25</v>
      </c>
    </row>
    <row r="11" spans="1:14" x14ac:dyDescent="0.25">
      <c r="A11" s="26">
        <f t="shared" ref="A11:A74" si="2">A10+1</f>
        <v>2</v>
      </c>
      <c r="B11" s="29"/>
      <c r="C11" s="27" t="s">
        <v>1506</v>
      </c>
      <c r="D11" s="28">
        <f>D10+1</f>
        <v>128</v>
      </c>
      <c r="E11" s="29"/>
      <c r="F11" s="30">
        <v>0.04</v>
      </c>
      <c r="G11" s="27" t="s">
        <v>1507</v>
      </c>
      <c r="H11" s="34">
        <v>1983</v>
      </c>
      <c r="I11" s="35">
        <v>1</v>
      </c>
      <c r="J11" s="29"/>
      <c r="K11" s="32">
        <f t="shared" si="0"/>
        <v>0.04</v>
      </c>
      <c r="L11" s="33">
        <f t="shared" si="1"/>
        <v>0.04</v>
      </c>
      <c r="M11" s="32">
        <v>0.25</v>
      </c>
    </row>
    <row r="12" spans="1:14" x14ac:dyDescent="0.25">
      <c r="A12" s="26">
        <f t="shared" si="2"/>
        <v>3</v>
      </c>
      <c r="B12" s="29"/>
      <c r="C12" s="27" t="s">
        <v>1506</v>
      </c>
      <c r="D12" s="28">
        <f>D11+1</f>
        <v>129</v>
      </c>
      <c r="E12" s="29"/>
      <c r="F12" s="30">
        <v>0.13</v>
      </c>
      <c r="G12" s="27" t="s">
        <v>1507</v>
      </c>
      <c r="H12" s="34">
        <v>1983</v>
      </c>
      <c r="I12" s="35">
        <v>1</v>
      </c>
      <c r="J12" s="29"/>
      <c r="K12" s="32">
        <f t="shared" si="0"/>
        <v>0.13</v>
      </c>
      <c r="L12" s="33">
        <f t="shared" si="1"/>
        <v>0.13</v>
      </c>
      <c r="M12" s="32">
        <v>0.5</v>
      </c>
    </row>
    <row r="13" spans="1:14" x14ac:dyDescent="0.25">
      <c r="A13" s="26">
        <f t="shared" si="2"/>
        <v>4</v>
      </c>
      <c r="B13" s="29"/>
      <c r="C13" s="27" t="s">
        <v>1506</v>
      </c>
      <c r="D13" s="83" t="s">
        <v>1508</v>
      </c>
      <c r="E13" s="29"/>
      <c r="F13" s="30">
        <v>0.14000000000000001</v>
      </c>
      <c r="G13" s="27" t="s">
        <v>1507</v>
      </c>
      <c r="H13" s="34">
        <v>1983</v>
      </c>
      <c r="I13" s="35">
        <v>1</v>
      </c>
      <c r="J13" s="29"/>
      <c r="K13" s="32">
        <f t="shared" si="0"/>
        <v>0.14000000000000001</v>
      </c>
      <c r="L13" s="33">
        <f t="shared" si="1"/>
        <v>0.14000000000000001</v>
      </c>
      <c r="M13" s="32">
        <v>0.45</v>
      </c>
    </row>
    <row r="14" spans="1:14" x14ac:dyDescent="0.25">
      <c r="A14" s="26">
        <f t="shared" si="2"/>
        <v>5</v>
      </c>
      <c r="B14" s="29"/>
      <c r="C14" s="27" t="s">
        <v>1506</v>
      </c>
      <c r="D14" s="28">
        <v>130</v>
      </c>
      <c r="E14" s="29"/>
      <c r="F14" s="30">
        <v>0.17</v>
      </c>
      <c r="G14" s="27" t="s">
        <v>1507</v>
      </c>
      <c r="H14" s="34">
        <v>1983</v>
      </c>
      <c r="I14" s="35">
        <v>1</v>
      </c>
      <c r="J14" s="29"/>
      <c r="K14" s="32">
        <f t="shared" si="0"/>
        <v>0.17</v>
      </c>
      <c r="L14" s="33">
        <f t="shared" si="1"/>
        <v>0.17</v>
      </c>
      <c r="M14" s="32">
        <v>0.55000000000000004</v>
      </c>
    </row>
    <row r="15" spans="1:14" x14ac:dyDescent="0.25">
      <c r="A15" s="26">
        <f t="shared" si="2"/>
        <v>6</v>
      </c>
      <c r="B15" s="29"/>
      <c r="C15" s="27" t="s">
        <v>1506</v>
      </c>
      <c r="D15" s="28">
        <v>132</v>
      </c>
      <c r="E15" s="29"/>
      <c r="F15" s="30">
        <v>1</v>
      </c>
      <c r="G15" s="27" t="s">
        <v>1507</v>
      </c>
      <c r="H15" s="34">
        <v>1983</v>
      </c>
      <c r="I15" s="35">
        <v>1</v>
      </c>
      <c r="J15" s="29"/>
      <c r="K15" s="32">
        <f t="shared" si="0"/>
        <v>1</v>
      </c>
      <c r="L15" s="33">
        <f t="shared" si="1"/>
        <v>1</v>
      </c>
      <c r="M15" s="32">
        <v>2.25</v>
      </c>
    </row>
    <row r="16" spans="1:14" x14ac:dyDescent="0.25">
      <c r="A16" s="26">
        <f t="shared" si="2"/>
        <v>7</v>
      </c>
      <c r="B16" s="29"/>
      <c r="C16" s="27" t="s">
        <v>1506</v>
      </c>
      <c r="D16" s="28">
        <f>D15+1</f>
        <v>133</v>
      </c>
      <c r="E16" s="29"/>
      <c r="F16" s="30">
        <v>5</v>
      </c>
      <c r="G16" s="27" t="s">
        <v>1507</v>
      </c>
      <c r="H16" s="34">
        <v>1983</v>
      </c>
      <c r="I16" s="35">
        <v>1</v>
      </c>
      <c r="J16" s="29"/>
      <c r="K16" s="32">
        <f t="shared" si="0"/>
        <v>5</v>
      </c>
      <c r="L16" s="33">
        <f t="shared" si="1"/>
        <v>5</v>
      </c>
      <c r="M16" s="32">
        <v>9.5</v>
      </c>
    </row>
    <row r="17" spans="1:13" x14ac:dyDescent="0.25">
      <c r="A17" s="26">
        <f t="shared" si="2"/>
        <v>8</v>
      </c>
      <c r="B17" s="29"/>
      <c r="C17" s="27" t="s">
        <v>1506</v>
      </c>
      <c r="D17" s="28">
        <v>135</v>
      </c>
      <c r="E17" s="29"/>
      <c r="F17" s="30">
        <v>0.2</v>
      </c>
      <c r="G17" s="27" t="s">
        <v>1507</v>
      </c>
      <c r="H17" s="34">
        <v>1983</v>
      </c>
      <c r="I17" s="35">
        <v>1</v>
      </c>
      <c r="J17" s="29"/>
      <c r="K17" s="32">
        <f t="shared" si="0"/>
        <v>0.2</v>
      </c>
      <c r="L17" s="33">
        <f t="shared" si="1"/>
        <v>0.2</v>
      </c>
      <c r="M17" s="32">
        <v>1.75</v>
      </c>
    </row>
    <row r="18" spans="1:13" x14ac:dyDescent="0.25">
      <c r="A18" s="26">
        <f t="shared" si="2"/>
        <v>9</v>
      </c>
      <c r="B18" s="29"/>
      <c r="C18" s="27" t="s">
        <v>1506</v>
      </c>
      <c r="D18" s="28">
        <f>D17+1</f>
        <v>136</v>
      </c>
      <c r="E18" s="29"/>
      <c r="F18" s="30">
        <v>0.22</v>
      </c>
      <c r="G18" s="27" t="s">
        <v>1507</v>
      </c>
      <c r="H18" s="34">
        <v>1983</v>
      </c>
      <c r="I18" s="35">
        <v>1</v>
      </c>
      <c r="J18" s="29"/>
      <c r="K18" s="32">
        <f t="shared" si="0"/>
        <v>0.22</v>
      </c>
      <c r="L18" s="33">
        <f t="shared" si="1"/>
        <v>0.22</v>
      </c>
      <c r="M18" s="32">
        <v>1</v>
      </c>
    </row>
    <row r="19" spans="1:13" x14ac:dyDescent="0.25">
      <c r="A19" s="26">
        <f t="shared" si="2"/>
        <v>10</v>
      </c>
      <c r="B19" s="29"/>
      <c r="C19" s="27" t="s">
        <v>1506</v>
      </c>
      <c r="D19" s="28">
        <v>138</v>
      </c>
      <c r="E19" s="29"/>
      <c r="F19" s="30">
        <v>0.14000000000000001</v>
      </c>
      <c r="G19" s="27" t="s">
        <v>1507</v>
      </c>
      <c r="H19" s="34">
        <v>1985</v>
      </c>
      <c r="I19" s="35">
        <v>1</v>
      </c>
      <c r="J19" s="29"/>
      <c r="K19" s="32">
        <f t="shared" si="0"/>
        <v>0.14000000000000001</v>
      </c>
      <c r="L19" s="33">
        <f t="shared" si="1"/>
        <v>0.14000000000000001</v>
      </c>
      <c r="M19" s="32">
        <v>7.5</v>
      </c>
    </row>
    <row r="20" spans="1:13" x14ac:dyDescent="0.25">
      <c r="A20" s="26">
        <f t="shared" si="2"/>
        <v>11</v>
      </c>
      <c r="B20" s="29"/>
      <c r="C20" s="27" t="s">
        <v>1506</v>
      </c>
      <c r="D20" s="83" t="s">
        <v>1509</v>
      </c>
      <c r="E20" s="29"/>
      <c r="F20" s="30">
        <v>0.15</v>
      </c>
      <c r="G20" s="27" t="s">
        <v>1507</v>
      </c>
      <c r="H20" s="34">
        <v>1988</v>
      </c>
      <c r="I20" s="35">
        <v>1</v>
      </c>
      <c r="J20" s="29"/>
      <c r="K20" s="32">
        <f t="shared" si="0"/>
        <v>0.15</v>
      </c>
      <c r="L20" s="33">
        <f t="shared" si="1"/>
        <v>0.15</v>
      </c>
      <c r="M20" s="32">
        <v>0.5</v>
      </c>
    </row>
    <row r="21" spans="1:13" x14ac:dyDescent="0.25">
      <c r="A21" s="26">
        <f t="shared" si="2"/>
        <v>12</v>
      </c>
      <c r="B21" s="29"/>
      <c r="C21" s="27" t="s">
        <v>1506</v>
      </c>
      <c r="D21" s="36" t="s">
        <v>1510</v>
      </c>
      <c r="E21" s="29"/>
      <c r="F21" s="30">
        <v>0.2</v>
      </c>
      <c r="G21" s="27" t="s">
        <v>1507</v>
      </c>
      <c r="H21" s="34">
        <v>1988</v>
      </c>
      <c r="I21" s="35">
        <v>1</v>
      </c>
      <c r="J21" s="29"/>
      <c r="K21" s="32">
        <f t="shared" si="0"/>
        <v>0.2</v>
      </c>
      <c r="L21" s="33">
        <f t="shared" si="1"/>
        <v>0.2</v>
      </c>
      <c r="M21" s="32">
        <v>0.5</v>
      </c>
    </row>
    <row r="22" spans="1:13" x14ac:dyDescent="0.25">
      <c r="A22" s="26">
        <f t="shared" si="2"/>
        <v>13</v>
      </c>
      <c r="B22" s="29"/>
      <c r="C22" s="27" t="s">
        <v>1506</v>
      </c>
      <c r="D22" s="28">
        <v>139</v>
      </c>
      <c r="E22" s="29"/>
      <c r="F22" s="30">
        <v>0.22</v>
      </c>
      <c r="G22" s="27" t="s">
        <v>1507</v>
      </c>
      <c r="H22" s="34">
        <v>1985</v>
      </c>
      <c r="I22" s="35">
        <v>1</v>
      </c>
      <c r="J22" s="29"/>
      <c r="K22" s="32">
        <f t="shared" si="0"/>
        <v>0.22</v>
      </c>
      <c r="L22" s="33">
        <f t="shared" si="1"/>
        <v>0.22</v>
      </c>
      <c r="M22" s="32">
        <v>5.25</v>
      </c>
    </row>
    <row r="23" spans="1:13" x14ac:dyDescent="0.25">
      <c r="A23" s="26">
        <f t="shared" si="2"/>
        <v>14</v>
      </c>
      <c r="B23" s="29"/>
      <c r="C23" s="27" t="s">
        <v>1506</v>
      </c>
      <c r="D23" s="28">
        <f>D22+1</f>
        <v>140</v>
      </c>
      <c r="E23" s="29"/>
      <c r="F23" s="30">
        <v>0.25</v>
      </c>
      <c r="G23" s="27" t="s">
        <v>1507</v>
      </c>
      <c r="H23" s="34">
        <v>1988</v>
      </c>
      <c r="I23" s="35">
        <v>1</v>
      </c>
      <c r="J23" s="29"/>
      <c r="K23" s="32">
        <f t="shared" si="0"/>
        <v>0.25</v>
      </c>
      <c r="L23" s="33">
        <f t="shared" si="1"/>
        <v>0.25</v>
      </c>
      <c r="M23" s="32">
        <v>0.75</v>
      </c>
    </row>
    <row r="24" spans="1:13" x14ac:dyDescent="0.25">
      <c r="A24" s="26">
        <f t="shared" si="2"/>
        <v>15</v>
      </c>
      <c r="B24" s="29"/>
      <c r="C24" s="27" t="s">
        <v>1506</v>
      </c>
      <c r="D24" s="28">
        <f>D23+1</f>
        <v>141</v>
      </c>
      <c r="E24" s="29"/>
      <c r="F24" s="30">
        <v>0.25</v>
      </c>
      <c r="G24" s="27" t="s">
        <v>1507</v>
      </c>
      <c r="H24" s="34">
        <v>1988</v>
      </c>
      <c r="I24" s="35">
        <v>1</v>
      </c>
      <c r="J24" s="29"/>
      <c r="K24" s="32">
        <f t="shared" si="0"/>
        <v>0.25</v>
      </c>
      <c r="L24" s="33">
        <f t="shared" si="1"/>
        <v>0.25</v>
      </c>
      <c r="M24" s="32">
        <v>0.65</v>
      </c>
    </row>
    <row r="25" spans="1:13" x14ac:dyDescent="0.25">
      <c r="A25" s="26">
        <f t="shared" si="2"/>
        <v>16</v>
      </c>
      <c r="B25" s="29"/>
      <c r="C25" s="27" t="s">
        <v>1506</v>
      </c>
      <c r="D25" s="28">
        <v>143</v>
      </c>
      <c r="E25" s="29"/>
      <c r="F25" s="30">
        <v>0.01</v>
      </c>
      <c r="G25" s="27" t="s">
        <v>1507</v>
      </c>
      <c r="H25" s="34">
        <v>1989</v>
      </c>
      <c r="I25" s="35">
        <v>1</v>
      </c>
      <c r="J25" s="29"/>
      <c r="K25" s="32">
        <f t="shared" si="0"/>
        <v>0.01</v>
      </c>
      <c r="L25" s="33">
        <f t="shared" si="1"/>
        <v>0.01</v>
      </c>
      <c r="M25" s="32">
        <v>0.25</v>
      </c>
    </row>
    <row r="26" spans="1:13" x14ac:dyDescent="0.25">
      <c r="A26" s="26">
        <f t="shared" si="2"/>
        <v>17</v>
      </c>
      <c r="B26" s="29"/>
      <c r="C26" s="27" t="s">
        <v>1506</v>
      </c>
      <c r="D26" s="28">
        <f>D25+1</f>
        <v>144</v>
      </c>
      <c r="E26" s="29"/>
      <c r="F26" s="30">
        <v>0.28999999999999998</v>
      </c>
      <c r="G26" s="27" t="s">
        <v>1507</v>
      </c>
      <c r="H26" s="34">
        <v>1991</v>
      </c>
      <c r="I26" s="35">
        <v>1</v>
      </c>
      <c r="J26" s="29"/>
      <c r="K26" s="32">
        <f t="shared" si="0"/>
        <v>0.28999999999999998</v>
      </c>
      <c r="L26" s="33">
        <f t="shared" si="1"/>
        <v>0.28999999999999998</v>
      </c>
      <c r="M26" s="32">
        <v>0.8</v>
      </c>
    </row>
    <row r="27" spans="1:13" x14ac:dyDescent="0.25">
      <c r="A27" s="26">
        <f t="shared" si="2"/>
        <v>18</v>
      </c>
      <c r="B27" s="29"/>
      <c r="C27" s="27" t="s">
        <v>1506</v>
      </c>
      <c r="D27" s="28">
        <f>D26+1</f>
        <v>145</v>
      </c>
      <c r="E27" s="29"/>
      <c r="F27" s="30">
        <v>0.28999999999999998</v>
      </c>
      <c r="G27" s="27" t="s">
        <v>1507</v>
      </c>
      <c r="H27" s="34">
        <v>1991</v>
      </c>
      <c r="I27" s="35">
        <v>1</v>
      </c>
      <c r="J27" s="29"/>
      <c r="K27" s="32">
        <f t="shared" si="0"/>
        <v>0.28999999999999998</v>
      </c>
      <c r="L27" s="33">
        <f t="shared" si="1"/>
        <v>0.28999999999999998</v>
      </c>
      <c r="M27" s="32">
        <v>0.7</v>
      </c>
    </row>
    <row r="28" spans="1:13" x14ac:dyDescent="0.25">
      <c r="A28" s="26">
        <f t="shared" si="2"/>
        <v>19</v>
      </c>
      <c r="B28" s="29"/>
      <c r="C28" s="27" t="s">
        <v>1506</v>
      </c>
      <c r="D28" s="28">
        <f t="shared" ref="D28:D37" si="3">D27+1</f>
        <v>146</v>
      </c>
      <c r="E28" s="29"/>
      <c r="F28" s="30">
        <v>0.04</v>
      </c>
      <c r="G28" s="27" t="s">
        <v>1507</v>
      </c>
      <c r="H28" s="34">
        <v>1991</v>
      </c>
      <c r="I28" s="35">
        <v>1</v>
      </c>
      <c r="J28" s="29"/>
      <c r="K28" s="32">
        <f t="shared" si="0"/>
        <v>0.04</v>
      </c>
      <c r="L28" s="33">
        <f t="shared" si="1"/>
        <v>0.04</v>
      </c>
      <c r="M28" s="32">
        <v>0.25</v>
      </c>
    </row>
    <row r="29" spans="1:13" x14ac:dyDescent="0.25">
      <c r="A29" s="26">
        <f t="shared" si="2"/>
        <v>20</v>
      </c>
      <c r="B29" s="29"/>
      <c r="C29" s="27" t="s">
        <v>1506</v>
      </c>
      <c r="D29" s="36" t="s">
        <v>1511</v>
      </c>
      <c r="E29" s="29"/>
      <c r="F29" s="30">
        <v>0.1</v>
      </c>
      <c r="G29" s="27" t="s">
        <v>1507</v>
      </c>
      <c r="H29" s="34">
        <v>1993</v>
      </c>
      <c r="I29" s="35">
        <v>1</v>
      </c>
      <c r="J29" s="29"/>
      <c r="K29" s="32">
        <f t="shared" si="0"/>
        <v>0.1</v>
      </c>
      <c r="L29" s="33">
        <f t="shared" si="1"/>
        <v>0.1</v>
      </c>
      <c r="M29" s="32">
        <v>0.3</v>
      </c>
    </row>
    <row r="30" spans="1:13" x14ac:dyDescent="0.25">
      <c r="A30" s="26">
        <f t="shared" si="2"/>
        <v>21</v>
      </c>
      <c r="B30" s="29"/>
      <c r="C30" s="27" t="s">
        <v>1506</v>
      </c>
      <c r="D30" s="28">
        <v>147</v>
      </c>
      <c r="E30" s="29"/>
      <c r="F30" s="30">
        <v>0.19</v>
      </c>
      <c r="G30" s="27" t="s">
        <v>1507</v>
      </c>
      <c r="H30" s="34">
        <v>1991</v>
      </c>
      <c r="I30" s="35">
        <v>1</v>
      </c>
      <c r="J30" s="29"/>
      <c r="K30" s="32">
        <f t="shared" si="0"/>
        <v>0.19</v>
      </c>
      <c r="L30" s="33">
        <f t="shared" si="1"/>
        <v>0.19</v>
      </c>
      <c r="M30" s="32">
        <v>0.4</v>
      </c>
    </row>
    <row r="31" spans="1:13" x14ac:dyDescent="0.25">
      <c r="A31" s="26">
        <f t="shared" si="2"/>
        <v>22</v>
      </c>
      <c r="B31" s="29"/>
      <c r="C31" s="27" t="s">
        <v>1506</v>
      </c>
      <c r="D31" s="28">
        <f t="shared" si="3"/>
        <v>148</v>
      </c>
      <c r="E31" s="29"/>
      <c r="F31" s="30">
        <v>0.23</v>
      </c>
      <c r="G31" s="27" t="s">
        <v>1507</v>
      </c>
      <c r="H31" s="34">
        <v>1991</v>
      </c>
      <c r="I31" s="35">
        <v>1</v>
      </c>
      <c r="J31" s="29"/>
      <c r="K31" s="32">
        <f t="shared" si="0"/>
        <v>0.23</v>
      </c>
      <c r="L31" s="33">
        <f t="shared" si="1"/>
        <v>0.23</v>
      </c>
      <c r="M31" s="32">
        <v>0.5</v>
      </c>
    </row>
    <row r="32" spans="1:13" x14ac:dyDescent="0.25">
      <c r="A32" s="26">
        <f t="shared" si="2"/>
        <v>23</v>
      </c>
      <c r="B32" s="29"/>
      <c r="C32" s="27" t="s">
        <v>1506</v>
      </c>
      <c r="D32" s="28">
        <v>151</v>
      </c>
      <c r="E32" s="29"/>
      <c r="F32" s="30">
        <v>1</v>
      </c>
      <c r="G32" s="27" t="s">
        <v>1507</v>
      </c>
      <c r="H32" s="34">
        <v>1993</v>
      </c>
      <c r="I32" s="35">
        <v>1</v>
      </c>
      <c r="J32" s="29"/>
      <c r="K32" s="32">
        <f t="shared" si="0"/>
        <v>1</v>
      </c>
      <c r="L32" s="33">
        <f t="shared" si="1"/>
        <v>1</v>
      </c>
      <c r="M32" s="32">
        <v>5</v>
      </c>
    </row>
    <row r="33" spans="1:13" x14ac:dyDescent="0.25">
      <c r="A33" s="26">
        <f t="shared" si="2"/>
        <v>24</v>
      </c>
      <c r="B33" s="29"/>
      <c r="C33" s="27" t="s">
        <v>1506</v>
      </c>
      <c r="D33" s="28">
        <f t="shared" si="3"/>
        <v>152</v>
      </c>
      <c r="E33" s="29"/>
      <c r="F33" s="30">
        <v>0.32</v>
      </c>
      <c r="G33" s="27" t="s">
        <v>1507</v>
      </c>
      <c r="H33" s="34">
        <v>1994</v>
      </c>
      <c r="I33" s="35">
        <v>1</v>
      </c>
      <c r="J33" s="29"/>
      <c r="K33" s="32">
        <f t="shared" si="0"/>
        <v>0.32</v>
      </c>
      <c r="L33" s="33">
        <f t="shared" si="1"/>
        <v>0.32</v>
      </c>
      <c r="M33" s="32">
        <v>0.65</v>
      </c>
    </row>
    <row r="34" spans="1:13" x14ac:dyDescent="0.25">
      <c r="A34" s="26">
        <f t="shared" si="2"/>
        <v>25</v>
      </c>
      <c r="B34" s="29"/>
      <c r="C34" s="27" t="s">
        <v>1506</v>
      </c>
      <c r="D34" s="28">
        <f t="shared" si="3"/>
        <v>153</v>
      </c>
      <c r="E34" s="29"/>
      <c r="F34" s="30">
        <v>0.32</v>
      </c>
      <c r="G34" s="27" t="s">
        <v>1507</v>
      </c>
      <c r="H34" s="34">
        <v>1995</v>
      </c>
      <c r="I34" s="35">
        <v>1</v>
      </c>
      <c r="J34" s="29"/>
      <c r="K34" s="32">
        <f t="shared" si="0"/>
        <v>0.32</v>
      </c>
      <c r="L34" s="33">
        <f t="shared" si="1"/>
        <v>0.32</v>
      </c>
      <c r="M34" s="32">
        <v>1.5</v>
      </c>
    </row>
    <row r="35" spans="1:13" x14ac:dyDescent="0.25">
      <c r="A35" s="26">
        <f t="shared" si="2"/>
        <v>26</v>
      </c>
      <c r="B35" s="29"/>
      <c r="C35" s="27" t="s">
        <v>1506</v>
      </c>
      <c r="D35" s="28">
        <f t="shared" si="3"/>
        <v>154</v>
      </c>
      <c r="E35" s="29"/>
      <c r="F35" s="30">
        <v>0.01</v>
      </c>
      <c r="G35" s="27" t="s">
        <v>1507</v>
      </c>
      <c r="H35" s="34">
        <v>1995</v>
      </c>
      <c r="I35" s="35">
        <v>1</v>
      </c>
      <c r="J35" s="29"/>
      <c r="K35" s="32">
        <f t="shared" si="0"/>
        <v>0.01</v>
      </c>
      <c r="L35" s="33">
        <f t="shared" si="1"/>
        <v>0.01</v>
      </c>
      <c r="M35" s="32">
        <v>0.25</v>
      </c>
    </row>
    <row r="36" spans="1:13" x14ac:dyDescent="0.25">
      <c r="A36" s="26">
        <f t="shared" si="2"/>
        <v>27</v>
      </c>
      <c r="B36" s="29"/>
      <c r="C36" s="27" t="s">
        <v>1506</v>
      </c>
      <c r="D36" s="28">
        <f t="shared" si="3"/>
        <v>155</v>
      </c>
      <c r="E36" s="29"/>
      <c r="F36" s="30">
        <v>0.2</v>
      </c>
      <c r="G36" s="27" t="s">
        <v>1507</v>
      </c>
      <c r="H36" s="34">
        <v>1995</v>
      </c>
      <c r="I36" s="35">
        <v>1</v>
      </c>
      <c r="J36" s="29"/>
      <c r="K36" s="32">
        <f t="shared" si="0"/>
        <v>0.2</v>
      </c>
      <c r="L36" s="33">
        <f t="shared" si="1"/>
        <v>0.2</v>
      </c>
      <c r="M36" s="32">
        <v>0.55000000000000004</v>
      </c>
    </row>
    <row r="37" spans="1:13" x14ac:dyDescent="0.25">
      <c r="A37" s="26">
        <f t="shared" si="2"/>
        <v>28</v>
      </c>
      <c r="B37" s="29"/>
      <c r="C37" s="27" t="s">
        <v>1506</v>
      </c>
      <c r="D37" s="28">
        <f t="shared" si="3"/>
        <v>156</v>
      </c>
      <c r="E37" s="29"/>
      <c r="F37" s="30">
        <v>0.23</v>
      </c>
      <c r="G37" s="27" t="s">
        <v>1507</v>
      </c>
      <c r="H37" s="34">
        <v>1995</v>
      </c>
      <c r="I37" s="35">
        <v>1</v>
      </c>
      <c r="J37" s="29"/>
      <c r="K37" s="32">
        <f t="shared" si="0"/>
        <v>0.23</v>
      </c>
      <c r="L37" s="33">
        <f t="shared" si="1"/>
        <v>0.23</v>
      </c>
      <c r="M37" s="32">
        <v>0.6</v>
      </c>
    </row>
    <row r="38" spans="1:13" x14ac:dyDescent="0.25">
      <c r="A38" s="26">
        <f t="shared" si="2"/>
        <v>29</v>
      </c>
      <c r="B38" s="29"/>
      <c r="C38" s="27"/>
      <c r="D38" s="28"/>
      <c r="E38" s="29"/>
      <c r="F38" s="30"/>
      <c r="G38" s="27"/>
      <c r="H38" s="34"/>
      <c r="I38" s="35"/>
      <c r="J38" s="29"/>
      <c r="K38" s="32" t="str">
        <f t="shared" si="0"/>
        <v xml:space="preserve"> </v>
      </c>
      <c r="L38" s="33" t="str">
        <f t="shared" si="1"/>
        <v xml:space="preserve"> </v>
      </c>
      <c r="M38" s="32"/>
    </row>
    <row r="39" spans="1:13" x14ac:dyDescent="0.25">
      <c r="A39" s="26">
        <f t="shared" si="2"/>
        <v>30</v>
      </c>
      <c r="B39" s="29"/>
      <c r="C39" s="27"/>
      <c r="D39" s="28"/>
      <c r="E39" s="29"/>
      <c r="F39" s="30"/>
      <c r="G39" s="27"/>
      <c r="H39" s="34"/>
      <c r="I39" s="35"/>
      <c r="J39" s="29"/>
      <c r="K39" s="32" t="str">
        <f t="shared" si="0"/>
        <v xml:space="preserve"> </v>
      </c>
      <c r="L39" s="33" t="str">
        <f t="shared" si="1"/>
        <v xml:space="preserve"> </v>
      </c>
      <c r="M39" s="32"/>
    </row>
    <row r="40" spans="1:13" x14ac:dyDescent="0.25">
      <c r="A40" s="26">
        <f t="shared" si="2"/>
        <v>31</v>
      </c>
      <c r="B40" s="29"/>
      <c r="C40" s="27"/>
      <c r="D40" s="28"/>
      <c r="E40" s="29"/>
      <c r="F40" s="30"/>
      <c r="G40" s="27"/>
      <c r="H40" s="34"/>
      <c r="I40" s="35"/>
      <c r="J40" s="29"/>
      <c r="K40" s="32" t="str">
        <f t="shared" si="0"/>
        <v xml:space="preserve"> </v>
      </c>
      <c r="L40" s="33" t="str">
        <f t="shared" si="1"/>
        <v xml:space="preserve"> </v>
      </c>
      <c r="M40" s="32"/>
    </row>
    <row r="41" spans="1:13" x14ac:dyDescent="0.25">
      <c r="A41" s="26">
        <f t="shared" si="2"/>
        <v>32</v>
      </c>
      <c r="B41" s="29"/>
      <c r="C41" s="27"/>
      <c r="D41" s="28"/>
      <c r="E41" s="29"/>
      <c r="F41" s="30"/>
      <c r="G41" s="27"/>
      <c r="H41" s="34"/>
      <c r="I41" s="35"/>
      <c r="J41" s="29"/>
      <c r="K41" s="32" t="str">
        <f t="shared" si="0"/>
        <v xml:space="preserve"> </v>
      </c>
      <c r="L41" s="33" t="str">
        <f t="shared" si="1"/>
        <v xml:space="preserve"> </v>
      </c>
      <c r="M41" s="32"/>
    </row>
    <row r="42" spans="1:13" x14ac:dyDescent="0.25">
      <c r="A42" s="26">
        <f t="shared" si="2"/>
        <v>33</v>
      </c>
      <c r="B42" s="29"/>
      <c r="C42" s="27"/>
      <c r="D42" s="28"/>
      <c r="E42" s="29"/>
      <c r="F42" s="30"/>
      <c r="G42" s="27"/>
      <c r="H42" s="34"/>
      <c r="I42" s="35"/>
      <c r="J42" s="29"/>
      <c r="K42" s="32" t="str">
        <f t="shared" si="0"/>
        <v xml:space="preserve"> </v>
      </c>
      <c r="L42" s="33" t="str">
        <f t="shared" si="1"/>
        <v xml:space="preserve"> </v>
      </c>
      <c r="M42" s="32"/>
    </row>
    <row r="43" spans="1:13" x14ac:dyDescent="0.25">
      <c r="A43" s="26">
        <f t="shared" si="2"/>
        <v>34</v>
      </c>
      <c r="B43" s="29"/>
      <c r="C43" s="27"/>
      <c r="D43" s="28"/>
      <c r="E43" s="29"/>
      <c r="F43" s="30"/>
      <c r="G43" s="27"/>
      <c r="H43" s="34"/>
      <c r="I43" s="35"/>
      <c r="J43" s="29"/>
      <c r="K43" s="32" t="str">
        <f t="shared" si="0"/>
        <v xml:space="preserve"> </v>
      </c>
      <c r="L43" s="33" t="str">
        <f t="shared" si="1"/>
        <v xml:space="preserve"> </v>
      </c>
      <c r="M43" s="32"/>
    </row>
    <row r="44" spans="1:13" x14ac:dyDescent="0.25">
      <c r="A44" s="26">
        <f t="shared" si="2"/>
        <v>35</v>
      </c>
      <c r="B44" s="29"/>
      <c r="C44" s="27"/>
      <c r="D44" s="28"/>
      <c r="E44" s="29"/>
      <c r="F44" s="30"/>
      <c r="G44" s="27"/>
      <c r="H44" s="34"/>
      <c r="I44" s="35"/>
      <c r="J44" s="29"/>
      <c r="K44" s="32" t="str">
        <f t="shared" si="0"/>
        <v xml:space="preserve"> </v>
      </c>
      <c r="L44" s="33" t="str">
        <f t="shared" si="1"/>
        <v xml:space="preserve"> </v>
      </c>
      <c r="M44" s="32"/>
    </row>
    <row r="45" spans="1:13" x14ac:dyDescent="0.25">
      <c r="A45" s="26">
        <f t="shared" si="2"/>
        <v>36</v>
      </c>
      <c r="B45" s="29"/>
      <c r="C45" s="27"/>
      <c r="D45" s="28"/>
      <c r="E45" s="29"/>
      <c r="F45" s="30"/>
      <c r="G45" s="27"/>
      <c r="H45" s="34"/>
      <c r="I45" s="35"/>
      <c r="J45" s="29"/>
      <c r="K45" s="32" t="str">
        <f t="shared" si="0"/>
        <v xml:space="preserve"> </v>
      </c>
      <c r="L45" s="33" t="str">
        <f t="shared" si="1"/>
        <v xml:space="preserve"> </v>
      </c>
      <c r="M45" s="32"/>
    </row>
    <row r="46" spans="1:13" x14ac:dyDescent="0.25">
      <c r="A46" s="26">
        <f t="shared" si="2"/>
        <v>37</v>
      </c>
      <c r="B46" s="29"/>
      <c r="C46" s="27"/>
      <c r="D46" s="28"/>
      <c r="E46" s="29"/>
      <c r="F46" s="30"/>
      <c r="G46" s="27"/>
      <c r="H46" s="34"/>
      <c r="I46" s="35"/>
      <c r="J46" s="29"/>
      <c r="K46" s="32" t="str">
        <f t="shared" si="0"/>
        <v xml:space="preserve"> </v>
      </c>
      <c r="L46" s="33" t="str">
        <f t="shared" si="1"/>
        <v xml:space="preserve"> </v>
      </c>
      <c r="M46" s="32"/>
    </row>
    <row r="47" spans="1:13" x14ac:dyDescent="0.25">
      <c r="A47" s="26">
        <f t="shared" si="2"/>
        <v>38</v>
      </c>
      <c r="B47" s="29"/>
      <c r="C47" s="27"/>
      <c r="D47" s="28"/>
      <c r="E47" s="29"/>
      <c r="F47" s="30"/>
      <c r="G47" s="27"/>
      <c r="H47" s="34"/>
      <c r="I47" s="35"/>
      <c r="J47" s="29"/>
      <c r="K47" s="32" t="str">
        <f t="shared" si="0"/>
        <v xml:space="preserve"> </v>
      </c>
      <c r="L47" s="33" t="str">
        <f t="shared" si="1"/>
        <v xml:space="preserve"> </v>
      </c>
      <c r="M47" s="32"/>
    </row>
    <row r="48" spans="1:13" x14ac:dyDescent="0.25">
      <c r="A48" s="26">
        <f t="shared" si="2"/>
        <v>39</v>
      </c>
      <c r="B48" s="29"/>
      <c r="C48" s="27"/>
      <c r="D48" s="28"/>
      <c r="E48" s="29"/>
      <c r="F48" s="30"/>
      <c r="G48" s="27"/>
      <c r="H48" s="34"/>
      <c r="I48" s="35"/>
      <c r="J48" s="29"/>
      <c r="K48" s="32" t="str">
        <f t="shared" si="0"/>
        <v xml:space="preserve"> </v>
      </c>
      <c r="L48" s="33" t="str">
        <f t="shared" si="1"/>
        <v xml:space="preserve"> </v>
      </c>
      <c r="M48" s="32"/>
    </row>
    <row r="49" spans="1:13" x14ac:dyDescent="0.25">
      <c r="A49" s="26">
        <f t="shared" si="2"/>
        <v>40</v>
      </c>
      <c r="B49" s="29"/>
      <c r="C49" s="27"/>
      <c r="D49" s="28"/>
      <c r="E49" s="29"/>
      <c r="F49" s="30"/>
      <c r="G49" s="27"/>
      <c r="H49" s="34"/>
      <c r="I49" s="35"/>
      <c r="J49" s="29"/>
      <c r="K49" s="32" t="str">
        <f t="shared" si="0"/>
        <v xml:space="preserve"> </v>
      </c>
      <c r="L49" s="33" t="str">
        <f t="shared" si="1"/>
        <v xml:space="preserve"> </v>
      </c>
      <c r="M49" s="32"/>
    </row>
    <row r="50" spans="1:13" x14ac:dyDescent="0.25">
      <c r="A50" s="26">
        <f t="shared" si="2"/>
        <v>41</v>
      </c>
      <c r="B50" s="29"/>
      <c r="C50" s="27"/>
      <c r="D50" s="28"/>
      <c r="E50" s="29"/>
      <c r="F50" s="30"/>
      <c r="G50" s="27"/>
      <c r="H50" s="34"/>
      <c r="I50" s="35"/>
      <c r="J50" s="29"/>
      <c r="K50" s="32" t="str">
        <f t="shared" si="0"/>
        <v xml:space="preserve"> </v>
      </c>
      <c r="L50" s="33" t="str">
        <f t="shared" si="1"/>
        <v xml:space="preserve"> </v>
      </c>
      <c r="M50" s="32"/>
    </row>
    <row r="51" spans="1:13" x14ac:dyDescent="0.25">
      <c r="A51" s="26">
        <f t="shared" si="2"/>
        <v>42</v>
      </c>
      <c r="B51" s="29"/>
      <c r="C51" s="27"/>
      <c r="D51" s="28"/>
      <c r="E51" s="29"/>
      <c r="F51" s="30"/>
      <c r="G51" s="27"/>
      <c r="H51" s="34"/>
      <c r="I51" s="35"/>
      <c r="J51" s="29"/>
      <c r="K51" s="32" t="str">
        <f t="shared" si="0"/>
        <v xml:space="preserve"> </v>
      </c>
      <c r="L51" s="33" t="str">
        <f t="shared" si="1"/>
        <v xml:space="preserve"> </v>
      </c>
      <c r="M51" s="32"/>
    </row>
    <row r="52" spans="1:13" x14ac:dyDescent="0.25">
      <c r="A52" s="26">
        <f t="shared" si="2"/>
        <v>43</v>
      </c>
      <c r="B52" s="29"/>
      <c r="C52" s="27"/>
      <c r="D52" s="28"/>
      <c r="E52" s="29"/>
      <c r="F52" s="30"/>
      <c r="G52" s="27"/>
      <c r="H52" s="34"/>
      <c r="I52" s="35"/>
      <c r="J52" s="29"/>
      <c r="K52" s="32" t="str">
        <f t="shared" si="0"/>
        <v xml:space="preserve"> </v>
      </c>
      <c r="L52" s="33" t="str">
        <f t="shared" si="1"/>
        <v xml:space="preserve"> </v>
      </c>
      <c r="M52" s="32"/>
    </row>
    <row r="53" spans="1:13" x14ac:dyDescent="0.25">
      <c r="A53" s="26">
        <f t="shared" si="2"/>
        <v>44</v>
      </c>
      <c r="B53" s="29"/>
      <c r="C53" s="27"/>
      <c r="D53" s="28"/>
      <c r="E53" s="29"/>
      <c r="F53" s="30"/>
      <c r="G53" s="27"/>
      <c r="H53" s="34"/>
      <c r="I53" s="35"/>
      <c r="J53" s="29"/>
      <c r="K53" s="32" t="str">
        <f t="shared" si="0"/>
        <v xml:space="preserve"> </v>
      </c>
      <c r="L53" s="33" t="str">
        <f t="shared" si="1"/>
        <v xml:space="preserve"> </v>
      </c>
      <c r="M53" s="32"/>
    </row>
    <row r="54" spans="1:13" x14ac:dyDescent="0.25">
      <c r="A54" s="26">
        <f t="shared" si="2"/>
        <v>45</v>
      </c>
      <c r="B54" s="29"/>
      <c r="C54" s="27"/>
      <c r="D54" s="28"/>
      <c r="E54" s="29"/>
      <c r="F54" s="30"/>
      <c r="G54" s="27"/>
      <c r="H54" s="34"/>
      <c r="I54" s="35"/>
      <c r="J54" s="29"/>
      <c r="K54" s="32" t="str">
        <f t="shared" si="0"/>
        <v xml:space="preserve"> </v>
      </c>
      <c r="L54" s="33" t="str">
        <f t="shared" si="1"/>
        <v xml:space="preserve"> </v>
      </c>
      <c r="M54" s="32"/>
    </row>
    <row r="55" spans="1:13" x14ac:dyDescent="0.25">
      <c r="A55" s="26">
        <f t="shared" si="2"/>
        <v>46</v>
      </c>
      <c r="B55" s="29"/>
      <c r="C55" s="27"/>
      <c r="D55" s="28"/>
      <c r="E55" s="29"/>
      <c r="F55" s="30"/>
      <c r="G55" s="27"/>
      <c r="H55" s="34"/>
      <c r="I55" s="35"/>
      <c r="J55" s="29"/>
      <c r="K55" s="32" t="str">
        <f t="shared" si="0"/>
        <v xml:space="preserve"> </v>
      </c>
      <c r="L55" s="33" t="str">
        <f t="shared" si="1"/>
        <v xml:space="preserve"> </v>
      </c>
      <c r="M55" s="32"/>
    </row>
    <row r="56" spans="1:13" x14ac:dyDescent="0.25">
      <c r="A56" s="26">
        <f t="shared" si="2"/>
        <v>47</v>
      </c>
      <c r="B56" s="29"/>
      <c r="C56" s="27"/>
      <c r="D56" s="28"/>
      <c r="E56" s="29"/>
      <c r="F56" s="30"/>
      <c r="G56" s="27"/>
      <c r="H56" s="34"/>
      <c r="I56" s="35"/>
      <c r="J56" s="29"/>
      <c r="K56" s="32" t="str">
        <f t="shared" si="0"/>
        <v xml:space="preserve"> </v>
      </c>
      <c r="L56" s="33" t="str">
        <f t="shared" si="1"/>
        <v xml:space="preserve"> </v>
      </c>
      <c r="M56" s="32"/>
    </row>
    <row r="57" spans="1:13" x14ac:dyDescent="0.25">
      <c r="A57" s="26">
        <f t="shared" si="2"/>
        <v>48</v>
      </c>
      <c r="B57" s="29"/>
      <c r="C57" s="27"/>
      <c r="D57" s="28"/>
      <c r="E57" s="29"/>
      <c r="F57" s="30"/>
      <c r="G57" s="27"/>
      <c r="H57" s="34"/>
      <c r="I57" s="35"/>
      <c r="J57" s="29"/>
      <c r="K57" s="32" t="str">
        <f t="shared" si="0"/>
        <v xml:space="preserve"> </v>
      </c>
      <c r="L57" s="33" t="str">
        <f t="shared" si="1"/>
        <v xml:space="preserve"> </v>
      </c>
      <c r="M57" s="32"/>
    </row>
    <row r="58" spans="1:13" x14ac:dyDescent="0.25">
      <c r="A58" s="26">
        <f t="shared" si="2"/>
        <v>49</v>
      </c>
      <c r="B58" s="29"/>
      <c r="C58" s="27"/>
      <c r="D58" s="28"/>
      <c r="E58" s="29"/>
      <c r="F58" s="30"/>
      <c r="G58" s="27"/>
      <c r="H58" s="34"/>
      <c r="I58" s="35"/>
      <c r="J58" s="29"/>
      <c r="K58" s="32" t="str">
        <f t="shared" si="0"/>
        <v xml:space="preserve"> </v>
      </c>
      <c r="L58" s="33" t="str">
        <f t="shared" si="1"/>
        <v xml:space="preserve"> </v>
      </c>
      <c r="M58" s="32"/>
    </row>
    <row r="59" spans="1:13" x14ac:dyDescent="0.25">
      <c r="A59" s="26">
        <f t="shared" si="2"/>
        <v>50</v>
      </c>
      <c r="B59" s="29"/>
      <c r="C59" s="27"/>
      <c r="D59" s="28"/>
      <c r="E59" s="29"/>
      <c r="F59" s="30"/>
      <c r="G59" s="27"/>
      <c r="H59" s="34"/>
      <c r="I59" s="35"/>
      <c r="J59" s="29"/>
      <c r="K59" s="32" t="str">
        <f t="shared" si="0"/>
        <v xml:space="preserve"> </v>
      </c>
      <c r="L59" s="33" t="str">
        <f t="shared" si="1"/>
        <v xml:space="preserve"> </v>
      </c>
      <c r="M59" s="32"/>
    </row>
    <row r="60" spans="1:13" x14ac:dyDescent="0.25">
      <c r="A60" s="26">
        <f t="shared" si="2"/>
        <v>51</v>
      </c>
      <c r="B60" s="29"/>
      <c r="C60" s="27"/>
      <c r="D60" s="28"/>
      <c r="E60" s="29"/>
      <c r="F60" s="30"/>
      <c r="G60" s="27"/>
      <c r="H60" s="34"/>
      <c r="I60" s="35"/>
      <c r="J60" s="29"/>
      <c r="K60" s="32" t="str">
        <f t="shared" si="0"/>
        <v xml:space="preserve"> </v>
      </c>
      <c r="L60" s="33" t="str">
        <f t="shared" si="1"/>
        <v xml:space="preserve"> </v>
      </c>
      <c r="M60" s="32"/>
    </row>
    <row r="61" spans="1:13" x14ac:dyDescent="0.25">
      <c r="A61" s="26">
        <f t="shared" si="2"/>
        <v>52</v>
      </c>
      <c r="B61" s="29"/>
      <c r="C61" s="27"/>
      <c r="D61" s="28"/>
      <c r="E61" s="29"/>
      <c r="F61" s="30"/>
      <c r="G61" s="27"/>
      <c r="H61" s="34"/>
      <c r="I61" s="35"/>
      <c r="J61" s="29"/>
      <c r="K61" s="32" t="str">
        <f t="shared" si="0"/>
        <v xml:space="preserve"> </v>
      </c>
      <c r="L61" s="33" t="str">
        <f t="shared" si="1"/>
        <v xml:space="preserve"> </v>
      </c>
      <c r="M61" s="32"/>
    </row>
    <row r="62" spans="1:13" x14ac:dyDescent="0.25">
      <c r="A62" s="26">
        <f t="shared" si="2"/>
        <v>53</v>
      </c>
      <c r="B62" s="29"/>
      <c r="C62" s="27"/>
      <c r="D62" s="28"/>
      <c r="E62" s="29"/>
      <c r="F62" s="30"/>
      <c r="G62" s="27"/>
      <c r="H62" s="34"/>
      <c r="I62" s="35"/>
      <c r="J62" s="29"/>
      <c r="K62" s="32" t="str">
        <f t="shared" si="0"/>
        <v xml:space="preserve"> </v>
      </c>
      <c r="L62" s="33" t="str">
        <f t="shared" si="1"/>
        <v xml:space="preserve"> </v>
      </c>
      <c r="M62" s="32"/>
    </row>
    <row r="63" spans="1:13" x14ac:dyDescent="0.25">
      <c r="A63" s="26">
        <f t="shared" si="2"/>
        <v>54</v>
      </c>
      <c r="B63" s="29"/>
      <c r="C63" s="27"/>
      <c r="D63" s="28"/>
      <c r="E63" s="29"/>
      <c r="F63" s="30"/>
      <c r="G63" s="27"/>
      <c r="H63" s="34"/>
      <c r="I63" s="35"/>
      <c r="J63" s="29"/>
      <c r="K63" s="32" t="str">
        <f t="shared" si="0"/>
        <v xml:space="preserve"> </v>
      </c>
      <c r="L63" s="33" t="str">
        <f t="shared" si="1"/>
        <v xml:space="preserve"> </v>
      </c>
      <c r="M63" s="32"/>
    </row>
    <row r="64" spans="1:13" x14ac:dyDescent="0.25">
      <c r="A64" s="26">
        <f t="shared" si="2"/>
        <v>55</v>
      </c>
      <c r="B64" s="29"/>
      <c r="C64" s="27"/>
      <c r="D64" s="28"/>
      <c r="E64" s="29"/>
      <c r="F64" s="30"/>
      <c r="G64" s="27"/>
      <c r="H64" s="34"/>
      <c r="I64" s="35"/>
      <c r="J64" s="29"/>
      <c r="K64" s="32" t="str">
        <f t="shared" si="0"/>
        <v xml:space="preserve"> </v>
      </c>
      <c r="L64" s="33" t="str">
        <f t="shared" si="1"/>
        <v xml:space="preserve"> </v>
      </c>
      <c r="M64" s="32"/>
    </row>
    <row r="65" spans="1:13" x14ac:dyDescent="0.25">
      <c r="A65" s="26">
        <f t="shared" si="2"/>
        <v>56</v>
      </c>
      <c r="B65" s="29"/>
      <c r="C65" s="27"/>
      <c r="D65" s="28"/>
      <c r="E65" s="29"/>
      <c r="F65" s="30"/>
      <c r="G65" s="27"/>
      <c r="H65" s="34"/>
      <c r="I65" s="35"/>
      <c r="J65" s="29"/>
      <c r="K65" s="32" t="str">
        <f t="shared" si="0"/>
        <v xml:space="preserve"> </v>
      </c>
      <c r="L65" s="33" t="str">
        <f t="shared" si="1"/>
        <v xml:space="preserve"> </v>
      </c>
      <c r="M65" s="32"/>
    </row>
    <row r="66" spans="1:13" x14ac:dyDescent="0.25">
      <c r="A66" s="26">
        <f t="shared" si="2"/>
        <v>57</v>
      </c>
      <c r="B66" s="29"/>
      <c r="C66" s="27"/>
      <c r="D66" s="28"/>
      <c r="E66" s="29"/>
      <c r="F66" s="30"/>
      <c r="G66" s="27"/>
      <c r="H66" s="34"/>
      <c r="I66" s="35"/>
      <c r="J66" s="29"/>
      <c r="K66" s="32" t="str">
        <f t="shared" si="0"/>
        <v xml:space="preserve"> </v>
      </c>
      <c r="L66" s="33" t="str">
        <f t="shared" si="1"/>
        <v xml:space="preserve"> </v>
      </c>
      <c r="M66" s="32"/>
    </row>
    <row r="67" spans="1:13" x14ac:dyDescent="0.25">
      <c r="A67" s="26">
        <f t="shared" si="2"/>
        <v>58</v>
      </c>
      <c r="B67" s="29"/>
      <c r="C67" s="27"/>
      <c r="D67" s="28"/>
      <c r="E67" s="29"/>
      <c r="F67" s="30"/>
      <c r="G67" s="27"/>
      <c r="H67" s="34"/>
      <c r="I67" s="35"/>
      <c r="J67" s="29"/>
      <c r="K67" s="32" t="str">
        <f t="shared" si="0"/>
        <v xml:space="preserve"> </v>
      </c>
      <c r="L67" s="33" t="str">
        <f t="shared" si="1"/>
        <v xml:space="preserve"> </v>
      </c>
      <c r="M67" s="32"/>
    </row>
    <row r="68" spans="1:13" x14ac:dyDescent="0.25">
      <c r="A68" s="26">
        <f t="shared" si="2"/>
        <v>59</v>
      </c>
      <c r="B68" s="29"/>
      <c r="C68" s="27"/>
      <c r="D68" s="28"/>
      <c r="E68" s="29"/>
      <c r="F68" s="30"/>
      <c r="G68" s="27"/>
      <c r="H68" s="34"/>
      <c r="I68" s="35"/>
      <c r="J68" s="29"/>
      <c r="K68" s="32" t="str">
        <f t="shared" si="0"/>
        <v xml:space="preserve"> </v>
      </c>
      <c r="L68" s="33" t="str">
        <f t="shared" si="1"/>
        <v xml:space="preserve"> </v>
      </c>
      <c r="M68" s="32"/>
    </row>
    <row r="69" spans="1:13" x14ac:dyDescent="0.25">
      <c r="A69" s="26">
        <f t="shared" si="2"/>
        <v>60</v>
      </c>
      <c r="B69" s="29"/>
      <c r="C69" s="27"/>
      <c r="D69" s="28"/>
      <c r="E69" s="29"/>
      <c r="F69" s="30"/>
      <c r="G69" s="27"/>
      <c r="H69" s="34"/>
      <c r="I69" s="35"/>
      <c r="J69" s="29"/>
      <c r="K69" s="32" t="str">
        <f t="shared" si="0"/>
        <v xml:space="preserve"> </v>
      </c>
      <c r="L69" s="33" t="str">
        <f t="shared" si="1"/>
        <v xml:space="preserve"> </v>
      </c>
      <c r="M69" s="32"/>
    </row>
    <row r="70" spans="1:13" x14ac:dyDescent="0.25">
      <c r="A70" s="26">
        <f t="shared" si="2"/>
        <v>61</v>
      </c>
      <c r="B70" s="29"/>
      <c r="C70" s="27"/>
      <c r="D70" s="28"/>
      <c r="E70" s="29"/>
      <c r="F70" s="30"/>
      <c r="G70" s="27"/>
      <c r="H70" s="34"/>
      <c r="I70" s="35"/>
      <c r="J70" s="27"/>
      <c r="K70" s="32" t="str">
        <f t="shared" si="0"/>
        <v xml:space="preserve"> </v>
      </c>
      <c r="L70" s="33" t="str">
        <f t="shared" si="1"/>
        <v xml:space="preserve"> </v>
      </c>
      <c r="M70" s="32"/>
    </row>
    <row r="71" spans="1:13" x14ac:dyDescent="0.25">
      <c r="A71" s="26">
        <f t="shared" si="2"/>
        <v>62</v>
      </c>
      <c r="B71" s="29"/>
      <c r="C71" s="27"/>
      <c r="D71" s="28"/>
      <c r="E71" s="29"/>
      <c r="F71" s="30"/>
      <c r="G71" s="27"/>
      <c r="H71" s="34"/>
      <c r="I71" s="35"/>
      <c r="J71" s="29"/>
      <c r="K71" s="32" t="str">
        <f t="shared" si="0"/>
        <v xml:space="preserve"> </v>
      </c>
      <c r="L71" s="33" t="str">
        <f t="shared" si="1"/>
        <v xml:space="preserve"> </v>
      </c>
      <c r="M71" s="32"/>
    </row>
    <row r="72" spans="1:13" x14ac:dyDescent="0.25">
      <c r="A72" s="26">
        <f t="shared" si="2"/>
        <v>63</v>
      </c>
      <c r="B72" s="29"/>
      <c r="C72" s="27"/>
      <c r="D72" s="28"/>
      <c r="E72" s="29"/>
      <c r="F72" s="30"/>
      <c r="G72" s="27"/>
      <c r="H72" s="34"/>
      <c r="I72" s="35"/>
      <c r="J72" s="29"/>
      <c r="K72" s="32" t="str">
        <f t="shared" si="0"/>
        <v xml:space="preserve"> </v>
      </c>
      <c r="L72" s="33" t="str">
        <f t="shared" si="1"/>
        <v xml:space="preserve"> </v>
      </c>
      <c r="M72" s="32"/>
    </row>
    <row r="73" spans="1:13" x14ac:dyDescent="0.25">
      <c r="A73" s="26">
        <f t="shared" si="2"/>
        <v>64</v>
      </c>
      <c r="B73" s="27" t="s">
        <v>30</v>
      </c>
      <c r="C73" s="27"/>
      <c r="D73" s="28"/>
      <c r="E73" s="29"/>
      <c r="F73" s="30"/>
      <c r="G73" s="27"/>
      <c r="H73" s="34"/>
      <c r="I73" s="35"/>
      <c r="J73" s="29"/>
      <c r="K73" s="32" t="str">
        <f t="shared" si="0"/>
        <v xml:space="preserve"> </v>
      </c>
      <c r="L73" s="33" t="str">
        <f t="shared" si="1"/>
        <v xml:space="preserve"> </v>
      </c>
      <c r="M73" s="32"/>
    </row>
    <row r="74" spans="1:13" x14ac:dyDescent="0.25">
      <c r="A74" s="26">
        <f t="shared" si="2"/>
        <v>65</v>
      </c>
      <c r="B74" s="29"/>
      <c r="C74" s="27"/>
      <c r="D74" s="28"/>
      <c r="E74" s="29"/>
      <c r="F74" s="30"/>
      <c r="G74" s="27"/>
      <c r="H74" s="34"/>
      <c r="I74" s="35"/>
      <c r="J74" s="27"/>
      <c r="K74" s="32" t="str">
        <f t="shared" ref="K74:K83" si="4">IF(F74*I74&gt;0,F74*I74," ")</f>
        <v xml:space="preserve"> </v>
      </c>
      <c r="L74" s="33" t="str">
        <f t="shared" ref="L74:L84" si="5">K74</f>
        <v xml:space="preserve"> </v>
      </c>
      <c r="M74" s="32"/>
    </row>
    <row r="75" spans="1:13" x14ac:dyDescent="0.25">
      <c r="A75" s="26">
        <f t="shared" ref="A75:A84" si="6">A74+1</f>
        <v>66</v>
      </c>
      <c r="B75" s="29"/>
      <c r="C75" s="27"/>
      <c r="D75" s="28"/>
      <c r="E75" s="29"/>
      <c r="F75" s="30"/>
      <c r="G75" s="27"/>
      <c r="H75" s="34"/>
      <c r="I75" s="35"/>
      <c r="J75" s="29"/>
      <c r="K75" s="32" t="str">
        <f t="shared" si="4"/>
        <v xml:space="preserve"> </v>
      </c>
      <c r="L75" s="33" t="str">
        <f t="shared" si="5"/>
        <v xml:space="preserve"> </v>
      </c>
      <c r="M75" s="32"/>
    </row>
    <row r="76" spans="1:13" x14ac:dyDescent="0.25">
      <c r="A76" s="26">
        <f t="shared" si="6"/>
        <v>67</v>
      </c>
      <c r="B76" s="29"/>
      <c r="C76" s="27"/>
      <c r="D76" s="28"/>
      <c r="E76" s="29"/>
      <c r="F76" s="30"/>
      <c r="G76" s="27"/>
      <c r="H76" s="34"/>
      <c r="I76" s="35"/>
      <c r="J76" s="29"/>
      <c r="K76" s="32" t="str">
        <f t="shared" si="4"/>
        <v xml:space="preserve"> </v>
      </c>
      <c r="L76" s="33" t="str">
        <f t="shared" si="5"/>
        <v xml:space="preserve"> </v>
      </c>
      <c r="M76" s="32"/>
    </row>
    <row r="77" spans="1:13" x14ac:dyDescent="0.25">
      <c r="A77" s="26">
        <f t="shared" si="6"/>
        <v>68</v>
      </c>
      <c r="B77" s="29"/>
      <c r="C77" s="27"/>
      <c r="D77" s="28"/>
      <c r="E77" s="29"/>
      <c r="F77" s="30"/>
      <c r="G77" s="27"/>
      <c r="H77" s="34"/>
      <c r="I77" s="35"/>
      <c r="J77" s="29"/>
      <c r="K77" s="32" t="str">
        <f t="shared" si="4"/>
        <v xml:space="preserve"> </v>
      </c>
      <c r="L77" s="33" t="str">
        <f t="shared" si="5"/>
        <v xml:space="preserve"> </v>
      </c>
      <c r="M77" s="32"/>
    </row>
    <row r="78" spans="1:13" x14ac:dyDescent="0.25">
      <c r="A78" s="26">
        <f t="shared" si="6"/>
        <v>69</v>
      </c>
      <c r="B78" s="29"/>
      <c r="C78" s="27"/>
      <c r="D78" s="28"/>
      <c r="E78" s="29"/>
      <c r="F78" s="30"/>
      <c r="G78" s="27"/>
      <c r="H78" s="34"/>
      <c r="I78" s="35"/>
      <c r="J78" s="29"/>
      <c r="K78" s="32" t="str">
        <f t="shared" si="4"/>
        <v xml:space="preserve"> </v>
      </c>
      <c r="L78" s="33" t="str">
        <f t="shared" si="5"/>
        <v xml:space="preserve"> </v>
      </c>
      <c r="M78" s="32"/>
    </row>
    <row r="79" spans="1:13" x14ac:dyDescent="0.25">
      <c r="A79" s="26">
        <f t="shared" si="6"/>
        <v>70</v>
      </c>
      <c r="B79" s="29"/>
      <c r="C79" s="27"/>
      <c r="D79" s="28"/>
      <c r="E79" s="29"/>
      <c r="F79" s="30"/>
      <c r="G79" s="27"/>
      <c r="H79" s="34"/>
      <c r="I79" s="35"/>
      <c r="J79" s="29"/>
      <c r="K79" s="32" t="str">
        <f t="shared" si="4"/>
        <v xml:space="preserve"> </v>
      </c>
      <c r="L79" s="33" t="str">
        <f t="shared" si="5"/>
        <v xml:space="preserve"> </v>
      </c>
      <c r="M79" s="32"/>
    </row>
    <row r="80" spans="1:13" x14ac:dyDescent="0.25">
      <c r="A80" s="26">
        <f t="shared" si="6"/>
        <v>71</v>
      </c>
      <c r="B80" s="29"/>
      <c r="C80" s="27"/>
      <c r="D80" s="28"/>
      <c r="E80" s="29"/>
      <c r="F80" s="30"/>
      <c r="G80" s="27"/>
      <c r="H80" s="34"/>
      <c r="I80" s="35"/>
      <c r="J80" s="29"/>
      <c r="K80" s="32" t="str">
        <f t="shared" si="4"/>
        <v xml:space="preserve"> </v>
      </c>
      <c r="L80" s="33" t="str">
        <f t="shared" si="5"/>
        <v xml:space="preserve"> </v>
      </c>
      <c r="M80" s="32"/>
    </row>
    <row r="81" spans="1:13" x14ac:dyDescent="0.25">
      <c r="A81" s="26">
        <f t="shared" si="6"/>
        <v>72</v>
      </c>
      <c r="B81" s="29"/>
      <c r="C81" s="27"/>
      <c r="D81" s="28"/>
      <c r="E81" s="29"/>
      <c r="F81" s="30"/>
      <c r="G81" s="27"/>
      <c r="H81" s="34"/>
      <c r="I81" s="35"/>
      <c r="J81" s="29"/>
      <c r="K81" s="32" t="str">
        <f t="shared" si="4"/>
        <v xml:space="preserve"> </v>
      </c>
      <c r="L81" s="33" t="str">
        <f t="shared" si="5"/>
        <v xml:space="preserve"> </v>
      </c>
      <c r="M81" s="32"/>
    </row>
    <row r="82" spans="1:13" x14ac:dyDescent="0.25">
      <c r="A82" s="26">
        <f t="shared" si="6"/>
        <v>73</v>
      </c>
      <c r="B82" s="29"/>
      <c r="C82" s="27"/>
      <c r="D82" s="28"/>
      <c r="E82" s="29"/>
      <c r="F82" s="30"/>
      <c r="G82" s="27"/>
      <c r="H82" s="34"/>
      <c r="I82" s="35"/>
      <c r="J82" s="27"/>
      <c r="K82" s="32" t="str">
        <f t="shared" si="4"/>
        <v xml:space="preserve"> </v>
      </c>
      <c r="L82" s="33" t="str">
        <f t="shared" si="5"/>
        <v xml:space="preserve"> </v>
      </c>
      <c r="M82" s="32"/>
    </row>
    <row r="83" spans="1:13" x14ac:dyDescent="0.25">
      <c r="A83" s="26">
        <f t="shared" si="6"/>
        <v>74</v>
      </c>
      <c r="B83" s="29"/>
      <c r="C83" s="27"/>
      <c r="D83" s="28"/>
      <c r="E83" s="29"/>
      <c r="F83" s="30"/>
      <c r="G83" s="27"/>
      <c r="H83" s="34"/>
      <c r="I83" s="35"/>
      <c r="J83" s="29"/>
      <c r="K83" s="32" t="str">
        <f t="shared" si="4"/>
        <v xml:space="preserve"> </v>
      </c>
      <c r="L83" s="33" t="str">
        <f t="shared" si="5"/>
        <v xml:space="preserve"> </v>
      </c>
      <c r="M83" s="32"/>
    </row>
    <row r="84" spans="1:13" ht="16.5" thickBot="1" x14ac:dyDescent="0.3">
      <c r="A84" s="26">
        <f t="shared" si="6"/>
        <v>75</v>
      </c>
      <c r="B84" s="29"/>
      <c r="C84" s="27"/>
      <c r="D84" s="28"/>
      <c r="E84" s="29"/>
      <c r="F84" s="30"/>
      <c r="G84" s="27"/>
      <c r="H84" s="34"/>
      <c r="I84" s="35"/>
      <c r="J84" s="29"/>
      <c r="K84" s="32" t="str">
        <f>IF(F84*I84&gt;0,F84*I84," ")</f>
        <v xml:space="preserve"> </v>
      </c>
      <c r="L84" s="33" t="str">
        <f t="shared" si="5"/>
        <v xml:space="preserve"> </v>
      </c>
      <c r="M84" s="32"/>
    </row>
    <row r="85" spans="1:13" ht="16.5" thickTop="1" x14ac:dyDescent="0.25">
      <c r="A85" s="37"/>
      <c r="B85" s="38"/>
      <c r="C85" s="38"/>
      <c r="D85" s="39"/>
      <c r="E85" s="38"/>
      <c r="F85" s="40"/>
      <c r="G85" s="38"/>
      <c r="H85" s="38"/>
      <c r="I85" s="41"/>
      <c r="J85" s="42"/>
      <c r="K85" s="43"/>
      <c r="L85" s="44"/>
      <c r="M85" s="45"/>
    </row>
    <row r="86" spans="1:13" ht="16.5" thickBot="1" x14ac:dyDescent="0.3">
      <c r="A86" s="46"/>
      <c r="B86" s="47" t="s">
        <v>36</v>
      </c>
      <c r="C86" s="48"/>
      <c r="D86" s="49"/>
      <c r="E86" s="48"/>
      <c r="F86" s="50"/>
      <c r="G86" s="48"/>
      <c r="H86" s="48"/>
      <c r="I86" s="51"/>
      <c r="J86" s="52" t="s">
        <v>2</v>
      </c>
      <c r="K86" s="53"/>
      <c r="L86" s="53"/>
      <c r="M86" s="54"/>
    </row>
    <row r="87" spans="1:13" ht="16.5" thickTop="1" x14ac:dyDescent="0.25">
      <c r="A87" s="46"/>
      <c r="B87" s="55" t="s">
        <v>37</v>
      </c>
      <c r="C87" s="48"/>
      <c r="D87" s="49"/>
      <c r="E87" s="56"/>
      <c r="F87" s="57"/>
      <c r="G87" s="56"/>
      <c r="H87" s="56"/>
      <c r="I87" s="51"/>
      <c r="J87" s="58"/>
      <c r="K87" s="59"/>
      <c r="L87" s="59"/>
      <c r="M87" s="60"/>
    </row>
    <row r="88" spans="1:13" x14ac:dyDescent="0.25">
      <c r="A88" s="46"/>
      <c r="B88" s="47" t="s">
        <v>38</v>
      </c>
      <c r="C88" s="48"/>
      <c r="D88" s="49"/>
      <c r="E88" s="56"/>
      <c r="F88" s="57"/>
      <c r="G88" s="56"/>
      <c r="H88" s="56"/>
      <c r="I88" s="51"/>
      <c r="J88" s="61" t="s">
        <v>39</v>
      </c>
      <c r="K88" s="62"/>
      <c r="L88" s="63"/>
      <c r="M88" s="64">
        <f>SUM(K10:K84)</f>
        <v>11.349999999999998</v>
      </c>
    </row>
    <row r="89" spans="1:13" x14ac:dyDescent="0.25">
      <c r="A89" s="46"/>
      <c r="B89" s="48"/>
      <c r="C89" s="48"/>
      <c r="D89" s="49"/>
      <c r="E89" s="56"/>
      <c r="F89" s="57"/>
      <c r="G89" s="56"/>
      <c r="H89" s="56"/>
      <c r="I89" s="51"/>
      <c r="J89" s="61" t="s">
        <v>40</v>
      </c>
      <c r="K89" s="62"/>
      <c r="L89" s="63"/>
      <c r="M89" s="64">
        <f>SUM(L10:L84)</f>
        <v>11.349999999999998</v>
      </c>
    </row>
    <row r="90" spans="1:13" x14ac:dyDescent="0.25">
      <c r="A90" s="46"/>
      <c r="B90" s="48"/>
      <c r="C90" s="48"/>
      <c r="D90" s="49"/>
      <c r="E90" s="48"/>
      <c r="F90" s="50"/>
      <c r="G90" s="48"/>
      <c r="H90" s="48"/>
      <c r="I90" s="51"/>
      <c r="J90" s="61" t="s">
        <v>41</v>
      </c>
      <c r="K90" s="62"/>
      <c r="L90" s="63"/>
      <c r="M90" s="64">
        <f>SUM(M10:M84)</f>
        <v>43.399999999999991</v>
      </c>
    </row>
    <row r="91" spans="1:13" ht="16.5" thickBot="1" x14ac:dyDescent="0.3">
      <c r="A91" s="65"/>
      <c r="B91" s="66"/>
      <c r="C91" s="66"/>
      <c r="D91" s="67"/>
      <c r="E91" s="66"/>
      <c r="F91" s="68"/>
      <c r="G91" s="66"/>
      <c r="H91" s="66"/>
      <c r="I91" s="69"/>
      <c r="J91" s="70" t="s">
        <v>42</v>
      </c>
      <c r="K91" s="71"/>
      <c r="L91" s="71"/>
      <c r="M91" s="72">
        <f>SUM(I10:I84)</f>
        <v>28</v>
      </c>
    </row>
    <row r="92" spans="1:13" ht="16.5" thickTop="1" x14ac:dyDescent="0.25">
      <c r="A92" s="73"/>
      <c r="B92" s="74" t="s">
        <v>1584</v>
      </c>
      <c r="C92" s="75"/>
      <c r="D92" s="75"/>
      <c r="E92" s="75"/>
      <c r="F92" s="76"/>
      <c r="G92" s="75"/>
      <c r="H92" s="75"/>
      <c r="I92" s="75"/>
      <c r="J92" s="75"/>
      <c r="K92" s="76"/>
      <c r="L92" s="76"/>
      <c r="M92" s="77"/>
    </row>
  </sheetData>
  <printOptions gridLinesSet="0"/>
  <pageMargins left="0.75" right="0.25" top="0.75" bottom="0.55000000000000004" header="0.5" footer="0.5"/>
  <pageSetup scale="48" orientation="portrait" horizontalDpi="300" verticalDpi="300" r:id="rId1"/>
  <headerFooter alignWithMargins="0">
    <oddHeader>&amp;L&amp;D</oddHeader>
    <oddFooter>&amp;LOFFSGL.XLS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92"/>
  <sheetViews>
    <sheetView showGridLines="0" zoomScale="80" zoomScaleNormal="8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52.42578125" style="11" customWidth="1"/>
    <col min="11" max="12" width="10" style="11" customWidth="1"/>
    <col min="13" max="13" width="13.85546875" style="11" customWidth="1"/>
    <col min="14" max="14" width="2.28515625" style="11" customWidth="1"/>
    <col min="15" max="16384" width="12.5703125" style="11"/>
  </cols>
  <sheetData>
    <row r="1" spans="1:14" x14ac:dyDescent="0.25">
      <c r="L1" s="12" t="s">
        <v>15</v>
      </c>
    </row>
    <row r="3" spans="1:14" ht="30.75" x14ac:dyDescent="0.45">
      <c r="A3" s="13" t="s">
        <v>0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</row>
    <row r="4" spans="1:14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</row>
    <row r="5" spans="1:14" ht="30.75" x14ac:dyDescent="0.45">
      <c r="A5" s="13" t="s">
        <v>1512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</row>
    <row r="6" spans="1:14" x14ac:dyDescent="0.25">
      <c r="L6" s="12" t="s">
        <v>3</v>
      </c>
    </row>
    <row r="8" spans="1:14" x14ac:dyDescent="0.25">
      <c r="A8" s="15" t="s">
        <v>17</v>
      </c>
      <c r="B8" s="16"/>
      <c r="C8" s="17" t="s">
        <v>18</v>
      </c>
      <c r="D8" s="18"/>
      <c r="E8" s="19"/>
      <c r="F8" s="20" t="s">
        <v>19</v>
      </c>
      <c r="G8" s="20" t="s">
        <v>20</v>
      </c>
      <c r="H8" s="20" t="s">
        <v>21</v>
      </c>
      <c r="I8" s="20" t="s">
        <v>22</v>
      </c>
      <c r="J8" s="20" t="s">
        <v>23</v>
      </c>
      <c r="K8" s="20" t="s">
        <v>5</v>
      </c>
      <c r="L8" s="20" t="s">
        <v>24</v>
      </c>
      <c r="M8" s="20" t="s">
        <v>25</v>
      </c>
    </row>
    <row r="9" spans="1:14" ht="16.5" thickBot="1" x14ac:dyDescent="0.3">
      <c r="A9" s="21"/>
      <c r="B9" s="22"/>
      <c r="C9" s="23" t="s">
        <v>26</v>
      </c>
      <c r="D9" s="23" t="s">
        <v>27</v>
      </c>
      <c r="E9" s="24" t="s">
        <v>28</v>
      </c>
      <c r="F9" s="22"/>
      <c r="G9" s="22"/>
      <c r="H9" s="24" t="s">
        <v>29</v>
      </c>
      <c r="I9" s="25" t="s">
        <v>30</v>
      </c>
      <c r="J9" s="22"/>
      <c r="K9" s="24" t="s">
        <v>10</v>
      </c>
      <c r="L9" s="24" t="s">
        <v>11</v>
      </c>
      <c r="M9" s="24" t="s">
        <v>10</v>
      </c>
    </row>
    <row r="10" spans="1:14" ht="16.5" thickTop="1" x14ac:dyDescent="0.25">
      <c r="A10" s="26"/>
      <c r="B10" s="27" t="s">
        <v>30</v>
      </c>
      <c r="C10" s="27"/>
      <c r="D10" s="28"/>
      <c r="E10" s="29"/>
      <c r="F10" s="30"/>
      <c r="G10" s="27"/>
      <c r="H10" s="34"/>
      <c r="I10" s="31"/>
      <c r="J10" s="29"/>
      <c r="K10" s="32" t="str">
        <f t="shared" ref="K10:K73" si="0">IF(F10*I10&gt;0,F10*I10," ")</f>
        <v xml:space="preserve"> </v>
      </c>
      <c r="L10" s="33" t="str">
        <f t="shared" ref="L10:L18" si="1">K10</f>
        <v xml:space="preserve"> </v>
      </c>
      <c r="M10" s="33"/>
    </row>
    <row r="11" spans="1:14" ht="16.5" thickBot="1" x14ac:dyDescent="0.3">
      <c r="A11" s="26"/>
      <c r="B11" s="29"/>
      <c r="C11" s="27"/>
      <c r="D11" s="28"/>
      <c r="E11" s="29"/>
      <c r="F11" s="30"/>
      <c r="G11" s="91" t="s">
        <v>1513</v>
      </c>
      <c r="H11" s="34"/>
      <c r="I11" s="35"/>
      <c r="J11" s="29"/>
      <c r="K11" s="32" t="str">
        <f t="shared" si="0"/>
        <v xml:space="preserve"> </v>
      </c>
      <c r="L11" s="33" t="str">
        <f t="shared" si="1"/>
        <v xml:space="preserve"> </v>
      </c>
      <c r="M11" s="32"/>
    </row>
    <row r="12" spans="1:14" ht="16.5" thickTop="1" x14ac:dyDescent="0.25">
      <c r="A12" s="26">
        <f>A11+1</f>
        <v>1</v>
      </c>
      <c r="B12" s="29"/>
      <c r="C12" s="27"/>
      <c r="D12" s="28">
        <v>31</v>
      </c>
      <c r="E12" s="29"/>
      <c r="F12" s="30">
        <v>0.28999999999999998</v>
      </c>
      <c r="G12" s="27" t="s">
        <v>1514</v>
      </c>
      <c r="H12" s="34">
        <v>1992</v>
      </c>
      <c r="I12" s="35">
        <v>1</v>
      </c>
      <c r="J12" s="29"/>
      <c r="K12" s="32">
        <f t="shared" si="0"/>
        <v>0.28999999999999998</v>
      </c>
      <c r="L12" s="33">
        <f t="shared" si="1"/>
        <v>0.28999999999999998</v>
      </c>
      <c r="M12" s="32">
        <v>0.75</v>
      </c>
    </row>
    <row r="13" spans="1:14" x14ac:dyDescent="0.25">
      <c r="A13" s="26">
        <f>A12+1</f>
        <v>2</v>
      </c>
      <c r="B13" s="29"/>
      <c r="C13" s="27"/>
      <c r="D13" s="28">
        <v>31</v>
      </c>
      <c r="E13" s="29" t="s">
        <v>69</v>
      </c>
      <c r="F13" s="30">
        <v>0.28999999999999998</v>
      </c>
      <c r="G13" s="27" t="s">
        <v>1514</v>
      </c>
      <c r="H13" s="34">
        <v>1992</v>
      </c>
      <c r="I13" s="35">
        <v>1</v>
      </c>
      <c r="J13" s="29" t="s">
        <v>1024</v>
      </c>
      <c r="K13" s="32">
        <f t="shared" si="0"/>
        <v>0.28999999999999998</v>
      </c>
      <c r="L13" s="33">
        <f t="shared" si="1"/>
        <v>0.28999999999999998</v>
      </c>
      <c r="M13" s="32">
        <v>0.75</v>
      </c>
    </row>
    <row r="14" spans="1:14" x14ac:dyDescent="0.25">
      <c r="A14" s="26">
        <f>A13+1</f>
        <v>3</v>
      </c>
      <c r="B14" s="29"/>
      <c r="C14" s="27"/>
      <c r="D14" s="28">
        <f t="shared" ref="D14:D20" si="2">D13+1</f>
        <v>32</v>
      </c>
      <c r="E14" s="29"/>
      <c r="F14" s="30">
        <v>0.28999999999999998</v>
      </c>
      <c r="G14" s="27" t="s">
        <v>1514</v>
      </c>
      <c r="H14" s="34">
        <v>1994</v>
      </c>
      <c r="I14" s="35">
        <v>1</v>
      </c>
      <c r="J14" s="29"/>
      <c r="K14" s="32">
        <f t="shared" si="0"/>
        <v>0.28999999999999998</v>
      </c>
      <c r="L14" s="33">
        <f t="shared" si="1"/>
        <v>0.28999999999999998</v>
      </c>
      <c r="M14" s="32">
        <v>0.7</v>
      </c>
    </row>
    <row r="15" spans="1:14" x14ac:dyDescent="0.25">
      <c r="A15" s="26">
        <f>A14+1</f>
        <v>4</v>
      </c>
      <c r="B15" s="29"/>
      <c r="C15" s="27"/>
      <c r="D15" s="28">
        <f t="shared" si="2"/>
        <v>33</v>
      </c>
      <c r="E15" s="29"/>
      <c r="F15" s="30">
        <v>0.32</v>
      </c>
      <c r="G15" s="27" t="s">
        <v>1514</v>
      </c>
      <c r="H15" s="34">
        <v>1996</v>
      </c>
      <c r="I15" s="35">
        <v>1</v>
      </c>
      <c r="J15" s="29"/>
      <c r="K15" s="32">
        <f t="shared" si="0"/>
        <v>0.32</v>
      </c>
      <c r="L15" s="33">
        <f t="shared" si="1"/>
        <v>0.32</v>
      </c>
      <c r="M15" s="32">
        <v>0.7</v>
      </c>
    </row>
    <row r="16" spans="1:14" x14ac:dyDescent="0.25">
      <c r="A16" s="26"/>
      <c r="B16" s="29"/>
      <c r="C16" s="27"/>
      <c r="D16" s="28"/>
      <c r="E16" s="29"/>
      <c r="F16" s="30"/>
      <c r="G16" s="27"/>
      <c r="H16" s="34"/>
      <c r="I16" s="35"/>
      <c r="J16" s="29"/>
      <c r="K16" s="32" t="str">
        <f t="shared" si="0"/>
        <v xml:space="preserve"> </v>
      </c>
      <c r="L16" s="33" t="str">
        <f t="shared" si="1"/>
        <v xml:space="preserve"> </v>
      </c>
      <c r="M16" s="32"/>
    </row>
    <row r="17" spans="1:13" x14ac:dyDescent="0.25">
      <c r="A17" s="26"/>
      <c r="B17" s="29"/>
      <c r="C17" s="27"/>
      <c r="D17" s="28"/>
      <c r="E17" s="29"/>
      <c r="F17" s="30"/>
      <c r="G17" s="27"/>
      <c r="H17" s="34"/>
      <c r="I17" s="35"/>
      <c r="J17" s="29"/>
      <c r="K17" s="32" t="str">
        <f t="shared" si="0"/>
        <v xml:space="preserve"> </v>
      </c>
      <c r="L17" s="33" t="str">
        <f t="shared" si="1"/>
        <v xml:space="preserve"> </v>
      </c>
      <c r="M17" s="32"/>
    </row>
    <row r="18" spans="1:13" ht="16.5" thickBot="1" x14ac:dyDescent="0.3">
      <c r="A18" s="26"/>
      <c r="B18" s="29"/>
      <c r="C18" s="27"/>
      <c r="D18" s="28"/>
      <c r="E18" s="29"/>
      <c r="F18" s="30"/>
      <c r="G18" s="91" t="s">
        <v>198</v>
      </c>
      <c r="H18" s="34"/>
      <c r="I18" s="35"/>
      <c r="J18" s="29"/>
      <c r="K18" s="32" t="str">
        <f t="shared" si="0"/>
        <v xml:space="preserve"> </v>
      </c>
      <c r="L18" s="33" t="str">
        <f t="shared" si="1"/>
        <v xml:space="preserve"> </v>
      </c>
      <c r="M18" s="32"/>
    </row>
    <row r="19" spans="1:13" ht="16.5" thickTop="1" x14ac:dyDescent="0.25">
      <c r="A19" s="26">
        <v>5</v>
      </c>
      <c r="B19" s="29"/>
      <c r="C19" s="27" t="s">
        <v>1515</v>
      </c>
      <c r="D19" s="28">
        <f t="shared" si="2"/>
        <v>1</v>
      </c>
      <c r="E19" s="29"/>
      <c r="F19" s="30">
        <v>0.16</v>
      </c>
      <c r="G19" s="27" t="s">
        <v>1516</v>
      </c>
      <c r="H19" s="34">
        <v>1934</v>
      </c>
      <c r="I19" s="35">
        <v>1</v>
      </c>
      <c r="J19" s="29" t="s">
        <v>112</v>
      </c>
      <c r="K19" s="32">
        <f t="shared" si="0"/>
        <v>0.16</v>
      </c>
      <c r="L19" s="33">
        <v>2</v>
      </c>
      <c r="M19" s="32">
        <v>0.9</v>
      </c>
    </row>
    <row r="20" spans="1:13" x14ac:dyDescent="0.25">
      <c r="A20" s="26">
        <f>A19+1</f>
        <v>6</v>
      </c>
      <c r="B20" s="29"/>
      <c r="C20" s="27" t="s">
        <v>1515</v>
      </c>
      <c r="D20" s="28">
        <f t="shared" si="2"/>
        <v>2</v>
      </c>
      <c r="E20" s="29"/>
      <c r="F20" s="30">
        <v>0.16</v>
      </c>
      <c r="G20" s="27" t="s">
        <v>1516</v>
      </c>
      <c r="H20" s="34">
        <v>1936</v>
      </c>
      <c r="I20" s="35">
        <v>1</v>
      </c>
      <c r="J20" s="29" t="s">
        <v>112</v>
      </c>
      <c r="K20" s="32">
        <f t="shared" si="0"/>
        <v>0.16</v>
      </c>
      <c r="L20" s="33">
        <v>1.5</v>
      </c>
      <c r="M20" s="32">
        <v>0.6</v>
      </c>
    </row>
    <row r="21" spans="1:13" x14ac:dyDescent="0.25">
      <c r="A21" s="26"/>
      <c r="B21" s="29"/>
      <c r="C21" s="27"/>
      <c r="D21" s="28"/>
      <c r="E21" s="29"/>
      <c r="F21" s="30"/>
      <c r="G21" s="27"/>
      <c r="H21" s="34"/>
      <c r="I21" s="35"/>
      <c r="J21" s="29"/>
      <c r="K21" s="32" t="str">
        <f t="shared" si="0"/>
        <v xml:space="preserve"> </v>
      </c>
      <c r="L21" s="33" t="str">
        <f>K21</f>
        <v xml:space="preserve"> </v>
      </c>
      <c r="M21" s="32"/>
    </row>
    <row r="22" spans="1:13" x14ac:dyDescent="0.25">
      <c r="A22" s="26"/>
      <c r="B22" s="29"/>
      <c r="C22" s="27"/>
      <c r="D22" s="28"/>
      <c r="E22" s="29"/>
      <c r="F22" s="30"/>
      <c r="G22" s="27"/>
      <c r="H22" s="34"/>
      <c r="I22" s="35"/>
      <c r="J22" s="29"/>
      <c r="K22" s="32" t="str">
        <f t="shared" si="0"/>
        <v xml:space="preserve"> </v>
      </c>
      <c r="L22" s="33" t="str">
        <f>K22</f>
        <v xml:space="preserve"> </v>
      </c>
      <c r="M22" s="32"/>
    </row>
    <row r="23" spans="1:13" ht="16.5" thickBot="1" x14ac:dyDescent="0.3">
      <c r="A23" s="26"/>
      <c r="B23" s="29"/>
      <c r="C23" s="27"/>
      <c r="D23" s="28"/>
      <c r="E23" s="29"/>
      <c r="F23" s="30"/>
      <c r="G23" s="91" t="s">
        <v>1517</v>
      </c>
      <c r="H23" s="34"/>
      <c r="I23" s="35"/>
      <c r="J23" s="29"/>
      <c r="K23" s="32" t="str">
        <f t="shared" si="0"/>
        <v xml:space="preserve"> </v>
      </c>
      <c r="L23" s="33" t="str">
        <f>K23</f>
        <v xml:space="preserve"> </v>
      </c>
      <c r="M23" s="32"/>
    </row>
    <row r="24" spans="1:13" ht="16.5" thickTop="1" x14ac:dyDescent="0.25">
      <c r="A24" s="26">
        <v>7</v>
      </c>
      <c r="B24" s="29"/>
      <c r="C24" s="27" t="s">
        <v>1518</v>
      </c>
      <c r="D24" s="28">
        <v>1</v>
      </c>
      <c r="E24" s="29"/>
      <c r="F24" s="30">
        <v>0.1</v>
      </c>
      <c r="G24" s="27" t="s">
        <v>1161</v>
      </c>
      <c r="H24" s="34">
        <v>1911</v>
      </c>
      <c r="I24" s="35">
        <v>1</v>
      </c>
      <c r="J24" s="29" t="s">
        <v>1616</v>
      </c>
      <c r="K24" s="32">
        <f t="shared" si="0"/>
        <v>0.1</v>
      </c>
      <c r="L24" s="33">
        <v>100</v>
      </c>
      <c r="M24" s="32">
        <v>175</v>
      </c>
    </row>
    <row r="25" spans="1:13" x14ac:dyDescent="0.25">
      <c r="A25" s="26"/>
      <c r="B25" s="29"/>
      <c r="C25" s="27"/>
      <c r="D25" s="28"/>
      <c r="E25" s="29"/>
      <c r="F25" s="30"/>
      <c r="G25" s="27"/>
      <c r="H25" s="34"/>
      <c r="I25" s="35"/>
      <c r="J25" s="29"/>
      <c r="K25" s="32" t="str">
        <f t="shared" si="0"/>
        <v xml:space="preserve"> </v>
      </c>
      <c r="L25" s="33" t="str">
        <f>K25</f>
        <v xml:space="preserve"> </v>
      </c>
      <c r="M25" s="32"/>
    </row>
    <row r="26" spans="1:13" x14ac:dyDescent="0.25">
      <c r="A26" s="26"/>
      <c r="B26" s="29"/>
      <c r="C26" s="27"/>
      <c r="D26" s="28"/>
      <c r="E26" s="29"/>
      <c r="F26" s="30"/>
      <c r="G26" s="27"/>
      <c r="H26" s="34"/>
      <c r="I26" s="35"/>
      <c r="J26" s="29"/>
      <c r="K26" s="32" t="str">
        <f t="shared" si="0"/>
        <v xml:space="preserve"> </v>
      </c>
      <c r="L26" s="33" t="str">
        <f>K26</f>
        <v xml:space="preserve"> </v>
      </c>
      <c r="M26" s="32"/>
    </row>
    <row r="27" spans="1:13" ht="16.5" thickBot="1" x14ac:dyDescent="0.3">
      <c r="A27" s="26"/>
      <c r="B27" s="29"/>
      <c r="C27" s="27"/>
      <c r="D27" s="28"/>
      <c r="E27" s="29"/>
      <c r="F27" s="30"/>
      <c r="G27" s="91" t="s">
        <v>1519</v>
      </c>
      <c r="H27" s="34"/>
      <c r="I27" s="35"/>
      <c r="J27" s="29"/>
      <c r="K27" s="32" t="str">
        <f t="shared" si="0"/>
        <v xml:space="preserve"> </v>
      </c>
      <c r="L27" s="33" t="str">
        <f>K27</f>
        <v xml:space="preserve"> </v>
      </c>
      <c r="M27" s="32"/>
    </row>
    <row r="28" spans="1:13" ht="16.5" thickTop="1" x14ac:dyDescent="0.25">
      <c r="A28" s="26">
        <v>8</v>
      </c>
      <c r="B28" s="29"/>
      <c r="C28" s="27" t="s">
        <v>1520</v>
      </c>
      <c r="D28" s="28">
        <v>1</v>
      </c>
      <c r="E28" s="29"/>
      <c r="F28" s="30">
        <v>0.15</v>
      </c>
      <c r="G28" s="27" t="s">
        <v>1521</v>
      </c>
      <c r="H28" s="34">
        <v>1955</v>
      </c>
      <c r="I28" s="35">
        <v>1</v>
      </c>
      <c r="J28" s="29"/>
      <c r="K28" s="32">
        <f t="shared" si="0"/>
        <v>0.15</v>
      </c>
      <c r="L28" s="33">
        <v>0.5</v>
      </c>
      <c r="M28" s="32">
        <v>0.7</v>
      </c>
    </row>
    <row r="29" spans="1:13" x14ac:dyDescent="0.25">
      <c r="A29" s="26"/>
      <c r="B29" s="29"/>
      <c r="C29" s="27"/>
      <c r="D29" s="28"/>
      <c r="E29" s="29"/>
      <c r="F29" s="30"/>
      <c r="G29" s="27"/>
      <c r="H29" s="34"/>
      <c r="I29" s="35"/>
      <c r="J29" s="29"/>
      <c r="K29" s="32" t="str">
        <f t="shared" si="0"/>
        <v xml:space="preserve"> </v>
      </c>
      <c r="L29" s="33" t="str">
        <f t="shared" ref="L29:L61" si="3">K29</f>
        <v xml:space="preserve"> </v>
      </c>
      <c r="M29" s="32"/>
    </row>
    <row r="30" spans="1:13" x14ac:dyDescent="0.25">
      <c r="A30" s="26"/>
      <c r="B30" s="29"/>
      <c r="C30" s="27"/>
      <c r="D30" s="28"/>
      <c r="E30" s="29"/>
      <c r="F30" s="30"/>
      <c r="G30" s="27"/>
      <c r="H30" s="34"/>
      <c r="I30" s="35"/>
      <c r="J30" s="29"/>
      <c r="K30" s="32" t="str">
        <f t="shared" si="0"/>
        <v xml:space="preserve"> </v>
      </c>
      <c r="L30" s="33" t="str">
        <f t="shared" si="3"/>
        <v xml:space="preserve"> </v>
      </c>
      <c r="M30" s="32"/>
    </row>
    <row r="31" spans="1:13" ht="16.5" thickBot="1" x14ac:dyDescent="0.3">
      <c r="A31" s="26"/>
      <c r="B31" s="29"/>
      <c r="C31" s="27"/>
      <c r="D31" s="28"/>
      <c r="E31" s="29"/>
      <c r="F31" s="30"/>
      <c r="G31" s="91" t="s">
        <v>1522</v>
      </c>
      <c r="H31" s="34"/>
      <c r="I31" s="35"/>
      <c r="J31" s="29"/>
      <c r="K31" s="32" t="str">
        <f t="shared" si="0"/>
        <v xml:space="preserve"> </v>
      </c>
      <c r="L31" s="33" t="str">
        <f t="shared" si="3"/>
        <v xml:space="preserve"> </v>
      </c>
      <c r="M31" s="32"/>
    </row>
    <row r="32" spans="1:13" ht="16.5" thickTop="1" x14ac:dyDescent="0.25">
      <c r="A32" s="26">
        <v>9</v>
      </c>
      <c r="B32" s="29"/>
      <c r="C32" s="27" t="s">
        <v>1523</v>
      </c>
      <c r="D32" s="28">
        <f t="shared" ref="D32:D43" si="4">D31+1</f>
        <v>1</v>
      </c>
      <c r="E32" s="29"/>
      <c r="F32" s="30">
        <v>0.01</v>
      </c>
      <c r="G32" s="27" t="s">
        <v>1524</v>
      </c>
      <c r="H32" s="34">
        <v>1913</v>
      </c>
      <c r="I32" s="35"/>
      <c r="J32" s="29"/>
      <c r="K32" s="32" t="str">
        <f t="shared" si="0"/>
        <v xml:space="preserve"> </v>
      </c>
      <c r="L32" s="33" t="str">
        <f t="shared" si="3"/>
        <v xml:space="preserve"> </v>
      </c>
      <c r="M32" s="32"/>
    </row>
    <row r="33" spans="1:13" x14ac:dyDescent="0.25">
      <c r="A33" s="26">
        <f>A32+1</f>
        <v>10</v>
      </c>
      <c r="B33" s="29"/>
      <c r="C33" s="27" t="s">
        <v>1523</v>
      </c>
      <c r="D33" s="28">
        <f t="shared" si="4"/>
        <v>2</v>
      </c>
      <c r="E33" s="29"/>
      <c r="F33" s="30">
        <v>0.02</v>
      </c>
      <c r="G33" s="27" t="s">
        <v>1524</v>
      </c>
      <c r="H33" s="34">
        <v>1913</v>
      </c>
      <c r="I33" s="35"/>
      <c r="J33" s="29"/>
      <c r="K33" s="32" t="str">
        <f t="shared" si="0"/>
        <v xml:space="preserve"> </v>
      </c>
      <c r="L33" s="33" t="str">
        <f t="shared" si="3"/>
        <v xml:space="preserve"> </v>
      </c>
      <c r="M33" s="32"/>
    </row>
    <row r="34" spans="1:13" x14ac:dyDescent="0.25">
      <c r="A34" s="26">
        <f>A33+1</f>
        <v>11</v>
      </c>
      <c r="B34" s="29"/>
      <c r="C34" s="27" t="s">
        <v>1523</v>
      </c>
      <c r="D34" s="28">
        <f t="shared" si="4"/>
        <v>3</v>
      </c>
      <c r="E34" s="29"/>
      <c r="F34" s="30">
        <v>0.05</v>
      </c>
      <c r="G34" s="27" t="s">
        <v>1524</v>
      </c>
      <c r="H34" s="34">
        <v>1913</v>
      </c>
      <c r="I34" s="35"/>
      <c r="J34" s="29"/>
      <c r="K34" s="32" t="str">
        <f t="shared" si="0"/>
        <v xml:space="preserve"> </v>
      </c>
      <c r="L34" s="33" t="str">
        <f t="shared" si="3"/>
        <v xml:space="preserve"> </v>
      </c>
      <c r="M34" s="32"/>
    </row>
    <row r="35" spans="1:13" x14ac:dyDescent="0.25">
      <c r="A35" s="26">
        <f>A34+1</f>
        <v>12</v>
      </c>
      <c r="B35" s="29"/>
      <c r="C35" s="27" t="s">
        <v>1523</v>
      </c>
      <c r="D35" s="28">
        <f t="shared" si="4"/>
        <v>4</v>
      </c>
      <c r="E35" s="29"/>
      <c r="F35" s="30">
        <v>0.1</v>
      </c>
      <c r="G35" s="27" t="s">
        <v>1524</v>
      </c>
      <c r="H35" s="34">
        <v>1913</v>
      </c>
      <c r="I35" s="35"/>
      <c r="J35" s="29"/>
      <c r="K35" s="32" t="str">
        <f t="shared" si="0"/>
        <v xml:space="preserve"> </v>
      </c>
      <c r="L35" s="33" t="str">
        <f t="shared" si="3"/>
        <v xml:space="preserve"> </v>
      </c>
      <c r="M35" s="32"/>
    </row>
    <row r="36" spans="1:13" x14ac:dyDescent="0.25">
      <c r="A36" s="26">
        <f>A35+1</f>
        <v>13</v>
      </c>
      <c r="B36" s="29"/>
      <c r="C36" s="27" t="s">
        <v>1523</v>
      </c>
      <c r="D36" s="28">
        <f t="shared" si="4"/>
        <v>5</v>
      </c>
      <c r="E36" s="29"/>
      <c r="F36" s="30">
        <v>0.25</v>
      </c>
      <c r="G36" s="27" t="s">
        <v>1524</v>
      </c>
      <c r="H36" s="34">
        <v>1913</v>
      </c>
      <c r="I36" s="35"/>
      <c r="J36" s="29"/>
      <c r="K36" s="32" t="str">
        <f t="shared" si="0"/>
        <v xml:space="preserve"> </v>
      </c>
      <c r="L36" s="33" t="str">
        <f t="shared" si="3"/>
        <v xml:space="preserve"> </v>
      </c>
      <c r="M36" s="32"/>
    </row>
    <row r="37" spans="1:13" x14ac:dyDescent="0.25">
      <c r="A37" s="26"/>
      <c r="B37" s="29"/>
      <c r="C37" s="27"/>
      <c r="D37" s="28"/>
      <c r="E37" s="29"/>
      <c r="F37" s="30"/>
      <c r="G37" s="27"/>
      <c r="H37" s="34"/>
      <c r="I37" s="35"/>
      <c r="J37" s="29"/>
      <c r="K37" s="32" t="str">
        <f t="shared" si="0"/>
        <v xml:space="preserve"> </v>
      </c>
      <c r="L37" s="33" t="str">
        <f t="shared" si="3"/>
        <v xml:space="preserve"> </v>
      </c>
      <c r="M37" s="32"/>
    </row>
    <row r="38" spans="1:13" x14ac:dyDescent="0.25">
      <c r="A38" s="26"/>
      <c r="B38" s="29"/>
      <c r="C38" s="27"/>
      <c r="D38" s="28"/>
      <c r="E38" s="29"/>
      <c r="F38" s="30"/>
      <c r="G38" s="27"/>
      <c r="H38" s="34"/>
      <c r="I38" s="35"/>
      <c r="J38" s="29"/>
      <c r="K38" s="32" t="str">
        <f t="shared" si="0"/>
        <v xml:space="preserve"> </v>
      </c>
      <c r="L38" s="33" t="str">
        <f t="shared" si="3"/>
        <v xml:space="preserve"> </v>
      </c>
      <c r="M38" s="32"/>
    </row>
    <row r="39" spans="1:13" ht="16.5" thickBot="1" x14ac:dyDescent="0.3">
      <c r="A39" s="26"/>
      <c r="B39" s="29"/>
      <c r="C39" s="27"/>
      <c r="D39" s="28"/>
      <c r="E39" s="29"/>
      <c r="F39" s="30"/>
      <c r="G39" s="91" t="s">
        <v>1525</v>
      </c>
      <c r="H39" s="34"/>
      <c r="I39" s="35"/>
      <c r="J39" s="29"/>
      <c r="K39" s="32" t="str">
        <f t="shared" si="0"/>
        <v xml:space="preserve"> </v>
      </c>
      <c r="L39" s="33" t="str">
        <f t="shared" si="3"/>
        <v xml:space="preserve"> </v>
      </c>
      <c r="M39" s="32"/>
    </row>
    <row r="40" spans="1:13" ht="16.5" thickTop="1" x14ac:dyDescent="0.25">
      <c r="A40" s="26">
        <v>14</v>
      </c>
      <c r="B40" s="29"/>
      <c r="C40" s="27" t="s">
        <v>1526</v>
      </c>
      <c r="D40" s="28">
        <f t="shared" si="4"/>
        <v>1</v>
      </c>
      <c r="E40" s="29"/>
      <c r="F40" s="30">
        <v>0.1</v>
      </c>
      <c r="G40" s="27" t="s">
        <v>1524</v>
      </c>
      <c r="H40" s="34">
        <v>1928</v>
      </c>
      <c r="I40" s="35">
        <v>1</v>
      </c>
      <c r="J40" s="29" t="s">
        <v>78</v>
      </c>
      <c r="K40" s="32">
        <f t="shared" si="0"/>
        <v>0.1</v>
      </c>
      <c r="L40" s="33">
        <f t="shared" si="3"/>
        <v>0.1</v>
      </c>
      <c r="M40" s="32">
        <v>12</v>
      </c>
    </row>
    <row r="41" spans="1:13" x14ac:dyDescent="0.25">
      <c r="A41" s="26">
        <f>A40+1</f>
        <v>15</v>
      </c>
      <c r="B41" s="29"/>
      <c r="C41" s="27" t="s">
        <v>1526</v>
      </c>
      <c r="D41" s="28">
        <f t="shared" si="4"/>
        <v>2</v>
      </c>
      <c r="E41" s="29"/>
      <c r="F41" s="30">
        <v>0.15</v>
      </c>
      <c r="G41" s="80" t="s">
        <v>1527</v>
      </c>
      <c r="H41" s="34">
        <v>1955</v>
      </c>
      <c r="I41" s="35">
        <v>1</v>
      </c>
      <c r="J41" s="29" t="s">
        <v>78</v>
      </c>
      <c r="K41" s="32">
        <f t="shared" si="0"/>
        <v>0.15</v>
      </c>
      <c r="L41" s="33">
        <f t="shared" si="3"/>
        <v>0.15</v>
      </c>
      <c r="M41" s="32">
        <v>11.5</v>
      </c>
    </row>
    <row r="42" spans="1:13" x14ac:dyDescent="0.25">
      <c r="A42" s="26">
        <f>A41+1</f>
        <v>16</v>
      </c>
      <c r="B42" s="29"/>
      <c r="C42" s="27" t="s">
        <v>1526</v>
      </c>
      <c r="D42" s="28">
        <f t="shared" si="4"/>
        <v>3</v>
      </c>
      <c r="E42" s="29"/>
      <c r="F42" s="30">
        <v>0.2</v>
      </c>
      <c r="G42" s="27" t="s">
        <v>1524</v>
      </c>
      <c r="H42" s="34">
        <v>1928</v>
      </c>
      <c r="I42" s="35">
        <v>1</v>
      </c>
      <c r="J42" s="29" t="s">
        <v>55</v>
      </c>
      <c r="K42" s="32">
        <f t="shared" si="0"/>
        <v>0.2</v>
      </c>
      <c r="L42" s="33">
        <f t="shared" si="3"/>
        <v>0.2</v>
      </c>
      <c r="M42" s="32">
        <v>55</v>
      </c>
    </row>
    <row r="43" spans="1:13" x14ac:dyDescent="0.25">
      <c r="A43" s="26">
        <f t="shared" ref="A43:A84" si="5">A42+1</f>
        <v>17</v>
      </c>
      <c r="B43" s="29"/>
      <c r="C43" s="27" t="s">
        <v>1526</v>
      </c>
      <c r="D43" s="28">
        <f t="shared" si="4"/>
        <v>4</v>
      </c>
      <c r="E43" s="29"/>
      <c r="F43" s="30">
        <v>0.25</v>
      </c>
      <c r="G43" s="80" t="s">
        <v>1527</v>
      </c>
      <c r="H43" s="34">
        <v>1929</v>
      </c>
      <c r="I43" s="35">
        <v>1</v>
      </c>
      <c r="J43" s="29" t="s">
        <v>54</v>
      </c>
      <c r="K43" s="32">
        <f t="shared" si="0"/>
        <v>0.25</v>
      </c>
      <c r="L43" s="33">
        <f t="shared" si="3"/>
        <v>0.25</v>
      </c>
      <c r="M43" s="32">
        <v>45</v>
      </c>
    </row>
    <row r="44" spans="1:13" x14ac:dyDescent="0.25">
      <c r="A44" s="26"/>
      <c r="B44" s="29"/>
      <c r="C44" s="27"/>
      <c r="D44" s="28"/>
      <c r="E44" s="29"/>
      <c r="F44" s="30"/>
      <c r="G44" s="27"/>
      <c r="H44" s="34"/>
      <c r="I44" s="35"/>
      <c r="J44" s="29"/>
      <c r="K44" s="32" t="str">
        <f t="shared" si="0"/>
        <v xml:space="preserve"> </v>
      </c>
      <c r="L44" s="33" t="str">
        <f t="shared" si="3"/>
        <v xml:space="preserve"> </v>
      </c>
      <c r="M44" s="32"/>
    </row>
    <row r="45" spans="1:13" x14ac:dyDescent="0.25">
      <c r="A45" s="26"/>
      <c r="B45" s="29"/>
      <c r="C45" s="27"/>
      <c r="D45" s="28"/>
      <c r="E45" s="29"/>
      <c r="F45" s="30"/>
      <c r="G45" s="27"/>
      <c r="H45" s="34"/>
      <c r="I45" s="35"/>
      <c r="J45" s="29"/>
      <c r="K45" s="32" t="str">
        <f t="shared" si="0"/>
        <v xml:space="preserve"> </v>
      </c>
      <c r="L45" s="33" t="str">
        <f t="shared" si="3"/>
        <v xml:space="preserve"> </v>
      </c>
      <c r="M45" s="32"/>
    </row>
    <row r="46" spans="1:13" ht="16.5" thickBot="1" x14ac:dyDescent="0.3">
      <c r="A46" s="26"/>
      <c r="B46" s="29"/>
      <c r="C46" s="27"/>
      <c r="D46" s="28"/>
      <c r="E46" s="29"/>
      <c r="F46" s="30"/>
      <c r="G46" s="91" t="s">
        <v>1528</v>
      </c>
      <c r="H46" s="34"/>
      <c r="I46" s="35"/>
      <c r="J46" s="29"/>
      <c r="K46" s="32" t="str">
        <f t="shared" si="0"/>
        <v xml:space="preserve"> </v>
      </c>
      <c r="L46" s="33" t="str">
        <f t="shared" si="3"/>
        <v xml:space="preserve"> </v>
      </c>
      <c r="M46" s="32"/>
    </row>
    <row r="47" spans="1:13" ht="16.5" thickTop="1" x14ac:dyDescent="0.25">
      <c r="A47" s="26">
        <v>18</v>
      </c>
      <c r="B47" s="29"/>
      <c r="C47" s="27" t="s">
        <v>1529</v>
      </c>
      <c r="D47" s="28">
        <f t="shared" ref="D47:D58" si="6">D46+1</f>
        <v>1</v>
      </c>
      <c r="E47" s="29"/>
      <c r="F47" s="30">
        <v>0.01</v>
      </c>
      <c r="G47" s="27" t="s">
        <v>1530</v>
      </c>
      <c r="H47" s="34">
        <v>1913</v>
      </c>
      <c r="I47" s="35"/>
      <c r="J47" s="29"/>
      <c r="K47" s="32" t="str">
        <f t="shared" si="0"/>
        <v xml:space="preserve"> </v>
      </c>
      <c r="L47" s="33" t="str">
        <f t="shared" si="3"/>
        <v xml:space="preserve"> </v>
      </c>
      <c r="M47" s="32"/>
    </row>
    <row r="48" spans="1:13" x14ac:dyDescent="0.25">
      <c r="A48" s="26">
        <f t="shared" si="5"/>
        <v>19</v>
      </c>
      <c r="B48" s="29"/>
      <c r="C48" s="27" t="s">
        <v>1529</v>
      </c>
      <c r="D48" s="28">
        <f t="shared" si="6"/>
        <v>2</v>
      </c>
      <c r="E48" s="29"/>
      <c r="F48" s="30">
        <v>0.02</v>
      </c>
      <c r="G48" s="27" t="s">
        <v>1531</v>
      </c>
      <c r="H48" s="34">
        <v>1913</v>
      </c>
      <c r="I48" s="35"/>
      <c r="J48" s="29"/>
      <c r="K48" s="32" t="str">
        <f t="shared" si="0"/>
        <v xml:space="preserve"> </v>
      </c>
      <c r="L48" s="33" t="str">
        <f t="shared" si="3"/>
        <v xml:space="preserve"> </v>
      </c>
      <c r="M48" s="32"/>
    </row>
    <row r="49" spans="1:13" x14ac:dyDescent="0.25">
      <c r="A49" s="26">
        <f t="shared" si="5"/>
        <v>20</v>
      </c>
      <c r="B49" s="29"/>
      <c r="C49" s="27" t="s">
        <v>1529</v>
      </c>
      <c r="D49" s="28">
        <f t="shared" si="6"/>
        <v>3</v>
      </c>
      <c r="E49" s="29"/>
      <c r="F49" s="30">
        <v>0.03</v>
      </c>
      <c r="G49" s="27" t="s">
        <v>1532</v>
      </c>
      <c r="H49" s="34">
        <v>1913</v>
      </c>
      <c r="I49" s="35"/>
      <c r="J49" s="29"/>
      <c r="K49" s="32" t="str">
        <f t="shared" si="0"/>
        <v xml:space="preserve"> </v>
      </c>
      <c r="L49" s="33" t="str">
        <f t="shared" si="3"/>
        <v xml:space="preserve"> </v>
      </c>
      <c r="M49" s="32"/>
    </row>
    <row r="50" spans="1:13" x14ac:dyDescent="0.25">
      <c r="A50" s="26">
        <f t="shared" si="5"/>
        <v>21</v>
      </c>
      <c r="B50" s="29"/>
      <c r="C50" s="27" t="s">
        <v>1529</v>
      </c>
      <c r="D50" s="28">
        <f t="shared" si="6"/>
        <v>4</v>
      </c>
      <c r="E50" s="29"/>
      <c r="F50" s="30">
        <v>0.04</v>
      </c>
      <c r="G50" s="27" t="s">
        <v>1533</v>
      </c>
      <c r="H50" s="34">
        <v>1913</v>
      </c>
      <c r="I50" s="35"/>
      <c r="J50" s="29"/>
      <c r="K50" s="32" t="str">
        <f t="shared" si="0"/>
        <v xml:space="preserve"> </v>
      </c>
      <c r="L50" s="33" t="str">
        <f t="shared" si="3"/>
        <v xml:space="preserve"> </v>
      </c>
      <c r="M50" s="32"/>
    </row>
    <row r="51" spans="1:13" x14ac:dyDescent="0.25">
      <c r="A51" s="26">
        <f t="shared" si="5"/>
        <v>22</v>
      </c>
      <c r="B51" s="29"/>
      <c r="C51" s="27" t="s">
        <v>1529</v>
      </c>
      <c r="D51" s="28">
        <f t="shared" si="6"/>
        <v>5</v>
      </c>
      <c r="E51" s="29"/>
      <c r="F51" s="30">
        <v>0.05</v>
      </c>
      <c r="G51" s="27" t="s">
        <v>1534</v>
      </c>
      <c r="H51" s="34">
        <v>1913</v>
      </c>
      <c r="I51" s="35"/>
      <c r="J51" s="29"/>
      <c r="K51" s="32" t="str">
        <f t="shared" si="0"/>
        <v xml:space="preserve"> </v>
      </c>
      <c r="L51" s="33" t="str">
        <f t="shared" si="3"/>
        <v xml:space="preserve"> </v>
      </c>
      <c r="M51" s="32"/>
    </row>
    <row r="52" spans="1:13" x14ac:dyDescent="0.25">
      <c r="A52" s="26">
        <f t="shared" si="5"/>
        <v>23</v>
      </c>
      <c r="B52" s="29"/>
      <c r="C52" s="27" t="s">
        <v>1529</v>
      </c>
      <c r="D52" s="28">
        <f t="shared" si="6"/>
        <v>6</v>
      </c>
      <c r="E52" s="29"/>
      <c r="F52" s="30">
        <v>0.1</v>
      </c>
      <c r="G52" s="27" t="s">
        <v>266</v>
      </c>
      <c r="H52" s="34">
        <v>1913</v>
      </c>
      <c r="I52" s="35"/>
      <c r="J52" s="29"/>
      <c r="K52" s="32" t="str">
        <f t="shared" si="0"/>
        <v xml:space="preserve"> </v>
      </c>
      <c r="L52" s="33" t="str">
        <f t="shared" si="3"/>
        <v xml:space="preserve"> </v>
      </c>
      <c r="M52" s="32"/>
    </row>
    <row r="53" spans="1:13" x14ac:dyDescent="0.25">
      <c r="A53" s="26">
        <f t="shared" si="5"/>
        <v>24</v>
      </c>
      <c r="B53" s="29"/>
      <c r="C53" s="27" t="s">
        <v>1529</v>
      </c>
      <c r="D53" s="28">
        <f t="shared" si="6"/>
        <v>7</v>
      </c>
      <c r="E53" s="29"/>
      <c r="F53" s="30">
        <v>0.15</v>
      </c>
      <c r="G53" s="27" t="s">
        <v>1535</v>
      </c>
      <c r="H53" s="34">
        <v>1913</v>
      </c>
      <c r="I53" s="35"/>
      <c r="J53" s="29"/>
      <c r="K53" s="32" t="str">
        <f t="shared" si="0"/>
        <v xml:space="preserve"> </v>
      </c>
      <c r="L53" s="33" t="str">
        <f t="shared" si="3"/>
        <v xml:space="preserve"> </v>
      </c>
      <c r="M53" s="32"/>
    </row>
    <row r="54" spans="1:13" x14ac:dyDescent="0.25">
      <c r="A54" s="26">
        <f t="shared" si="5"/>
        <v>25</v>
      </c>
      <c r="B54" s="29"/>
      <c r="C54" s="27" t="s">
        <v>1529</v>
      </c>
      <c r="D54" s="28">
        <f t="shared" si="6"/>
        <v>8</v>
      </c>
      <c r="E54" s="29"/>
      <c r="F54" s="30">
        <v>0.2</v>
      </c>
      <c r="G54" s="27" t="s">
        <v>1536</v>
      </c>
      <c r="H54" s="34">
        <v>1913</v>
      </c>
      <c r="I54" s="35"/>
      <c r="J54" s="29"/>
      <c r="K54" s="32" t="str">
        <f t="shared" si="0"/>
        <v xml:space="preserve"> </v>
      </c>
      <c r="L54" s="33" t="str">
        <f t="shared" si="3"/>
        <v xml:space="preserve"> </v>
      </c>
      <c r="M54" s="32"/>
    </row>
    <row r="55" spans="1:13" x14ac:dyDescent="0.25">
      <c r="A55" s="26">
        <f t="shared" si="5"/>
        <v>26</v>
      </c>
      <c r="B55" s="29"/>
      <c r="C55" s="27" t="s">
        <v>1529</v>
      </c>
      <c r="D55" s="28">
        <f t="shared" si="6"/>
        <v>9</v>
      </c>
      <c r="E55" s="29"/>
      <c r="F55" s="30">
        <v>0.25</v>
      </c>
      <c r="G55" s="27" t="s">
        <v>1537</v>
      </c>
      <c r="H55" s="34">
        <v>1913</v>
      </c>
      <c r="I55" s="35"/>
      <c r="J55" s="29"/>
      <c r="K55" s="32" t="str">
        <f t="shared" si="0"/>
        <v xml:space="preserve"> </v>
      </c>
      <c r="L55" s="33" t="str">
        <f t="shared" si="3"/>
        <v xml:space="preserve"> </v>
      </c>
      <c r="M55" s="32"/>
    </row>
    <row r="56" spans="1:13" x14ac:dyDescent="0.25">
      <c r="A56" s="26">
        <f t="shared" si="5"/>
        <v>27</v>
      </c>
      <c r="B56" s="29"/>
      <c r="C56" s="27" t="s">
        <v>1529</v>
      </c>
      <c r="D56" s="28">
        <f t="shared" si="6"/>
        <v>10</v>
      </c>
      <c r="E56" s="29"/>
      <c r="F56" s="30">
        <v>0.5</v>
      </c>
      <c r="G56" s="27" t="s">
        <v>1538</v>
      </c>
      <c r="H56" s="34">
        <v>1913</v>
      </c>
      <c r="I56" s="35"/>
      <c r="J56" s="29"/>
      <c r="K56" s="32" t="str">
        <f t="shared" si="0"/>
        <v xml:space="preserve"> </v>
      </c>
      <c r="L56" s="33" t="str">
        <f t="shared" si="3"/>
        <v xml:space="preserve"> </v>
      </c>
      <c r="M56" s="32"/>
    </row>
    <row r="57" spans="1:13" x14ac:dyDescent="0.25">
      <c r="A57" s="26">
        <f t="shared" si="5"/>
        <v>28</v>
      </c>
      <c r="B57" s="29"/>
      <c r="C57" s="27" t="s">
        <v>1529</v>
      </c>
      <c r="D57" s="28">
        <f t="shared" si="6"/>
        <v>11</v>
      </c>
      <c r="E57" s="29"/>
      <c r="F57" s="30">
        <v>0.75</v>
      </c>
      <c r="G57" s="27" t="s">
        <v>1539</v>
      </c>
      <c r="H57" s="34">
        <v>1913</v>
      </c>
      <c r="I57" s="35"/>
      <c r="J57" s="29"/>
      <c r="K57" s="32" t="str">
        <f t="shared" si="0"/>
        <v xml:space="preserve"> </v>
      </c>
      <c r="L57" s="33" t="str">
        <f t="shared" si="3"/>
        <v xml:space="preserve"> </v>
      </c>
      <c r="M57" s="32"/>
    </row>
    <row r="58" spans="1:13" x14ac:dyDescent="0.25">
      <c r="A58" s="26">
        <f t="shared" si="5"/>
        <v>29</v>
      </c>
      <c r="B58" s="29"/>
      <c r="C58" s="27" t="s">
        <v>1529</v>
      </c>
      <c r="D58" s="28">
        <f t="shared" si="6"/>
        <v>12</v>
      </c>
      <c r="E58" s="29"/>
      <c r="F58" s="30">
        <v>1</v>
      </c>
      <c r="G58" s="27" t="s">
        <v>1540</v>
      </c>
      <c r="H58" s="34">
        <v>1913</v>
      </c>
      <c r="I58" s="35"/>
      <c r="J58" s="29"/>
      <c r="K58" s="32" t="str">
        <f t="shared" si="0"/>
        <v xml:space="preserve"> </v>
      </c>
      <c r="L58" s="33" t="str">
        <f t="shared" si="3"/>
        <v xml:space="preserve"> </v>
      </c>
      <c r="M58" s="32"/>
    </row>
    <row r="59" spans="1:13" x14ac:dyDescent="0.25">
      <c r="A59" s="26"/>
      <c r="B59" s="29"/>
      <c r="C59" s="27"/>
      <c r="D59" s="28"/>
      <c r="E59" s="29"/>
      <c r="F59" s="30"/>
      <c r="G59" s="27"/>
      <c r="H59" s="34"/>
      <c r="I59" s="35"/>
      <c r="J59" s="29"/>
      <c r="K59" s="32" t="str">
        <f t="shared" si="0"/>
        <v xml:space="preserve"> </v>
      </c>
      <c r="L59" s="33" t="str">
        <f t="shared" si="3"/>
        <v xml:space="preserve"> </v>
      </c>
      <c r="M59" s="32"/>
    </row>
    <row r="60" spans="1:13" x14ac:dyDescent="0.25">
      <c r="A60" s="26"/>
      <c r="B60" s="29"/>
      <c r="C60" s="27"/>
      <c r="D60" s="28"/>
      <c r="E60" s="29"/>
      <c r="F60" s="30"/>
      <c r="G60" s="27"/>
      <c r="H60" s="34"/>
      <c r="I60" s="35"/>
      <c r="J60" s="29"/>
      <c r="K60" s="32" t="str">
        <f t="shared" si="0"/>
        <v xml:space="preserve"> </v>
      </c>
      <c r="L60" s="33" t="str">
        <f t="shared" si="3"/>
        <v xml:space="preserve"> </v>
      </c>
      <c r="M60" s="32"/>
    </row>
    <row r="61" spans="1:13" ht="16.5" thickBot="1" x14ac:dyDescent="0.3">
      <c r="A61" s="26"/>
      <c r="B61" s="29"/>
      <c r="C61" s="27"/>
      <c r="D61" s="28"/>
      <c r="E61" s="29"/>
      <c r="F61" s="30"/>
      <c r="G61" s="91" t="s">
        <v>1541</v>
      </c>
      <c r="H61" s="34"/>
      <c r="I61" s="35"/>
      <c r="J61" s="29"/>
      <c r="K61" s="32" t="str">
        <f t="shared" si="0"/>
        <v xml:space="preserve"> </v>
      </c>
      <c r="L61" s="33" t="str">
        <f t="shared" si="3"/>
        <v xml:space="preserve"> </v>
      </c>
      <c r="M61" s="32"/>
    </row>
    <row r="62" spans="1:13" ht="16.5" thickTop="1" x14ac:dyDescent="0.25">
      <c r="A62" s="26">
        <v>30</v>
      </c>
      <c r="B62" s="29"/>
      <c r="C62" s="27" t="s">
        <v>1542</v>
      </c>
      <c r="D62" s="28">
        <v>733</v>
      </c>
      <c r="E62" s="29"/>
      <c r="F62" s="30">
        <v>0.1</v>
      </c>
      <c r="G62" s="27" t="s">
        <v>1543</v>
      </c>
      <c r="H62" s="34">
        <v>1962</v>
      </c>
      <c r="I62" s="35">
        <v>1</v>
      </c>
      <c r="J62" s="29"/>
      <c r="K62" s="32">
        <f t="shared" si="0"/>
        <v>0.1</v>
      </c>
      <c r="L62" s="33">
        <v>0</v>
      </c>
      <c r="M62" s="32">
        <v>1.25</v>
      </c>
    </row>
    <row r="63" spans="1:13" x14ac:dyDescent="0.25">
      <c r="A63" s="26">
        <f t="shared" si="5"/>
        <v>31</v>
      </c>
      <c r="B63" s="29"/>
      <c r="C63" s="27"/>
      <c r="D63" s="28"/>
      <c r="E63" s="29"/>
      <c r="F63" s="30"/>
      <c r="G63" s="27"/>
      <c r="H63" s="34"/>
      <c r="I63" s="35"/>
      <c r="J63" s="29"/>
      <c r="K63" s="32" t="str">
        <f t="shared" si="0"/>
        <v xml:space="preserve"> </v>
      </c>
      <c r="L63" s="33" t="str">
        <f t="shared" ref="L63:L84" si="7">K63</f>
        <v xml:space="preserve"> </v>
      </c>
      <c r="M63" s="32"/>
    </row>
    <row r="64" spans="1:13" x14ac:dyDescent="0.25">
      <c r="A64" s="26">
        <f t="shared" si="5"/>
        <v>32</v>
      </c>
      <c r="B64" s="29"/>
      <c r="C64" s="27"/>
      <c r="D64" s="28"/>
      <c r="E64" s="29"/>
      <c r="F64" s="30"/>
      <c r="G64" s="27"/>
      <c r="H64" s="34"/>
      <c r="I64" s="35"/>
      <c r="J64" s="29"/>
      <c r="K64" s="32" t="str">
        <f t="shared" si="0"/>
        <v xml:space="preserve"> </v>
      </c>
      <c r="L64" s="33" t="str">
        <f t="shared" si="7"/>
        <v xml:space="preserve"> </v>
      </c>
      <c r="M64" s="32"/>
    </row>
    <row r="65" spans="1:13" x14ac:dyDescent="0.25">
      <c r="A65" s="26">
        <f t="shared" si="5"/>
        <v>33</v>
      </c>
      <c r="B65" s="29"/>
      <c r="C65" s="27"/>
      <c r="D65" s="28"/>
      <c r="E65" s="29"/>
      <c r="F65" s="30"/>
      <c r="G65" s="27"/>
      <c r="H65" s="34"/>
      <c r="I65" s="35"/>
      <c r="J65" s="29"/>
      <c r="K65" s="32" t="str">
        <f t="shared" si="0"/>
        <v xml:space="preserve"> </v>
      </c>
      <c r="L65" s="33" t="str">
        <f t="shared" si="7"/>
        <v xml:space="preserve"> </v>
      </c>
      <c r="M65" s="32"/>
    </row>
    <row r="66" spans="1:13" x14ac:dyDescent="0.25">
      <c r="A66" s="26">
        <f t="shared" si="5"/>
        <v>34</v>
      </c>
      <c r="B66" s="29"/>
      <c r="C66" s="27"/>
      <c r="D66" s="28"/>
      <c r="E66" s="29"/>
      <c r="F66" s="30"/>
      <c r="G66" s="27"/>
      <c r="H66" s="34"/>
      <c r="I66" s="35"/>
      <c r="J66" s="29"/>
      <c r="K66" s="32" t="str">
        <f t="shared" si="0"/>
        <v xml:space="preserve"> </v>
      </c>
      <c r="L66" s="33" t="str">
        <f t="shared" si="7"/>
        <v xml:space="preserve"> </v>
      </c>
      <c r="M66" s="32"/>
    </row>
    <row r="67" spans="1:13" ht="16.5" thickBot="1" x14ac:dyDescent="0.3">
      <c r="A67" s="26">
        <f t="shared" si="5"/>
        <v>35</v>
      </c>
      <c r="B67" s="29"/>
      <c r="C67" s="27"/>
      <c r="D67" s="28"/>
      <c r="E67" s="29"/>
      <c r="F67" s="30"/>
      <c r="G67" s="92" t="s">
        <v>1544</v>
      </c>
      <c r="H67" s="34"/>
      <c r="I67" s="35"/>
      <c r="J67" s="29"/>
      <c r="K67" s="32" t="str">
        <f t="shared" si="0"/>
        <v xml:space="preserve"> </v>
      </c>
      <c r="L67" s="33" t="str">
        <f t="shared" si="7"/>
        <v xml:space="preserve"> </v>
      </c>
      <c r="M67" s="32"/>
    </row>
    <row r="68" spans="1:13" ht="16.5" thickTop="1" x14ac:dyDescent="0.25">
      <c r="A68" s="26">
        <f t="shared" si="5"/>
        <v>36</v>
      </c>
      <c r="B68" s="29"/>
      <c r="C68" s="27" t="s">
        <v>1606</v>
      </c>
      <c r="D68" s="28">
        <f t="shared" ref="D68:D84" si="8">D67+1</f>
        <v>1</v>
      </c>
      <c r="E68" s="29"/>
      <c r="F68" s="30">
        <v>0.4</v>
      </c>
      <c r="G68" s="27" t="s">
        <v>1307</v>
      </c>
      <c r="H68" s="34">
        <v>1999</v>
      </c>
      <c r="I68" s="35">
        <v>1</v>
      </c>
      <c r="J68" s="29"/>
      <c r="K68" s="32">
        <f t="shared" si="0"/>
        <v>0.4</v>
      </c>
      <c r="L68" s="33">
        <f t="shared" si="7"/>
        <v>0.4</v>
      </c>
      <c r="M68" s="32">
        <v>0.85</v>
      </c>
    </row>
    <row r="69" spans="1:13" x14ac:dyDescent="0.25">
      <c r="A69" s="26">
        <f t="shared" si="5"/>
        <v>37</v>
      </c>
      <c r="B69" s="29"/>
      <c r="C69" s="27"/>
      <c r="D69" s="28">
        <f t="shared" si="8"/>
        <v>2</v>
      </c>
      <c r="E69" s="29"/>
      <c r="F69" s="30"/>
      <c r="G69" s="27"/>
      <c r="H69" s="34"/>
      <c r="I69" s="35"/>
      <c r="J69" s="29"/>
      <c r="K69" s="32" t="str">
        <f t="shared" si="0"/>
        <v xml:space="preserve"> </v>
      </c>
      <c r="L69" s="33" t="str">
        <f t="shared" si="7"/>
        <v xml:space="preserve"> </v>
      </c>
      <c r="M69" s="32"/>
    </row>
    <row r="70" spans="1:13" x14ac:dyDescent="0.25">
      <c r="A70" s="26">
        <f t="shared" si="5"/>
        <v>38</v>
      </c>
      <c r="B70" s="29"/>
      <c r="C70" s="27"/>
      <c r="D70" s="28">
        <f t="shared" si="8"/>
        <v>3</v>
      </c>
      <c r="E70" s="29"/>
      <c r="F70" s="30"/>
      <c r="G70" s="27"/>
      <c r="H70" s="34"/>
      <c r="I70" s="35"/>
      <c r="J70" s="27"/>
      <c r="K70" s="32" t="str">
        <f t="shared" si="0"/>
        <v xml:space="preserve"> </v>
      </c>
      <c r="L70" s="33" t="str">
        <f t="shared" si="7"/>
        <v xml:space="preserve"> </v>
      </c>
      <c r="M70" s="32"/>
    </row>
    <row r="71" spans="1:13" x14ac:dyDescent="0.25">
      <c r="A71" s="26">
        <f t="shared" si="5"/>
        <v>39</v>
      </c>
      <c r="B71" s="29"/>
      <c r="C71" s="27"/>
      <c r="D71" s="28">
        <f t="shared" si="8"/>
        <v>4</v>
      </c>
      <c r="E71" s="29"/>
      <c r="F71" s="30"/>
      <c r="G71" s="27"/>
      <c r="H71" s="34"/>
      <c r="I71" s="35"/>
      <c r="J71" s="29"/>
      <c r="K71" s="32" t="str">
        <f t="shared" si="0"/>
        <v xml:space="preserve"> </v>
      </c>
      <c r="L71" s="33" t="str">
        <f t="shared" si="7"/>
        <v xml:space="preserve"> </v>
      </c>
      <c r="M71" s="32"/>
    </row>
    <row r="72" spans="1:13" x14ac:dyDescent="0.25">
      <c r="A72" s="26">
        <f t="shared" si="5"/>
        <v>40</v>
      </c>
      <c r="B72" s="29"/>
      <c r="C72" s="27"/>
      <c r="D72" s="28">
        <f t="shared" si="8"/>
        <v>5</v>
      </c>
      <c r="E72" s="29"/>
      <c r="F72" s="30"/>
      <c r="G72" s="27"/>
      <c r="H72" s="34"/>
      <c r="I72" s="35"/>
      <c r="J72" s="29"/>
      <c r="K72" s="32" t="str">
        <f t="shared" si="0"/>
        <v xml:space="preserve"> </v>
      </c>
      <c r="L72" s="33" t="str">
        <f t="shared" si="7"/>
        <v xml:space="preserve"> </v>
      </c>
      <c r="M72" s="32"/>
    </row>
    <row r="73" spans="1:13" x14ac:dyDescent="0.25">
      <c r="A73" s="26">
        <f t="shared" si="5"/>
        <v>41</v>
      </c>
      <c r="B73" s="27" t="s">
        <v>30</v>
      </c>
      <c r="C73" s="27"/>
      <c r="D73" s="28">
        <f t="shared" si="8"/>
        <v>6</v>
      </c>
      <c r="E73" s="29"/>
      <c r="F73" s="30"/>
      <c r="G73" s="27"/>
      <c r="H73" s="34"/>
      <c r="I73" s="35"/>
      <c r="J73" s="29"/>
      <c r="K73" s="32" t="str">
        <f t="shared" si="0"/>
        <v xml:space="preserve"> </v>
      </c>
      <c r="L73" s="33" t="str">
        <f t="shared" si="7"/>
        <v xml:space="preserve"> </v>
      </c>
      <c r="M73" s="32"/>
    </row>
    <row r="74" spans="1:13" x14ac:dyDescent="0.25">
      <c r="A74" s="26">
        <f t="shared" si="5"/>
        <v>42</v>
      </c>
      <c r="B74" s="29"/>
      <c r="C74" s="27"/>
      <c r="D74" s="28">
        <f t="shared" si="8"/>
        <v>7</v>
      </c>
      <c r="E74" s="29"/>
      <c r="F74" s="30"/>
      <c r="G74" s="27"/>
      <c r="H74" s="34"/>
      <c r="I74" s="35"/>
      <c r="J74" s="27"/>
      <c r="K74" s="32" t="str">
        <f t="shared" ref="K74:K83" si="9">IF(F74*I74&gt;0,F74*I74," ")</f>
        <v xml:space="preserve"> </v>
      </c>
      <c r="L74" s="33" t="str">
        <f t="shared" si="7"/>
        <v xml:space="preserve"> </v>
      </c>
      <c r="M74" s="32"/>
    </row>
    <row r="75" spans="1:13" x14ac:dyDescent="0.25">
      <c r="A75" s="26">
        <f t="shared" si="5"/>
        <v>43</v>
      </c>
      <c r="B75" s="29"/>
      <c r="C75" s="27"/>
      <c r="D75" s="28">
        <f t="shared" si="8"/>
        <v>8</v>
      </c>
      <c r="E75" s="29"/>
      <c r="F75" s="30"/>
      <c r="G75" s="27"/>
      <c r="H75" s="34"/>
      <c r="I75" s="35"/>
      <c r="J75" s="29"/>
      <c r="K75" s="32" t="str">
        <f t="shared" si="9"/>
        <v xml:space="preserve"> </v>
      </c>
      <c r="L75" s="33" t="str">
        <f t="shared" si="7"/>
        <v xml:space="preserve"> </v>
      </c>
      <c r="M75" s="32"/>
    </row>
    <row r="76" spans="1:13" x14ac:dyDescent="0.25">
      <c r="A76" s="26">
        <f t="shared" si="5"/>
        <v>44</v>
      </c>
      <c r="B76" s="29"/>
      <c r="C76" s="27"/>
      <c r="D76" s="28">
        <f t="shared" si="8"/>
        <v>9</v>
      </c>
      <c r="E76" s="29"/>
      <c r="F76" s="30"/>
      <c r="G76" s="27"/>
      <c r="H76" s="34"/>
      <c r="I76" s="35"/>
      <c r="J76" s="29"/>
      <c r="K76" s="32" t="str">
        <f t="shared" si="9"/>
        <v xml:space="preserve"> </v>
      </c>
      <c r="L76" s="33" t="str">
        <f t="shared" si="7"/>
        <v xml:space="preserve"> </v>
      </c>
      <c r="M76" s="32"/>
    </row>
    <row r="77" spans="1:13" x14ac:dyDescent="0.25">
      <c r="A77" s="26">
        <f t="shared" si="5"/>
        <v>45</v>
      </c>
      <c r="B77" s="29"/>
      <c r="C77" s="27"/>
      <c r="D77" s="28">
        <f t="shared" si="8"/>
        <v>10</v>
      </c>
      <c r="E77" s="29"/>
      <c r="F77" s="30"/>
      <c r="G77" s="27"/>
      <c r="H77" s="34"/>
      <c r="I77" s="35"/>
      <c r="J77" s="29"/>
      <c r="K77" s="32" t="str">
        <f t="shared" si="9"/>
        <v xml:space="preserve"> </v>
      </c>
      <c r="L77" s="33" t="str">
        <f t="shared" si="7"/>
        <v xml:space="preserve"> </v>
      </c>
      <c r="M77" s="32"/>
    </row>
    <row r="78" spans="1:13" x14ac:dyDescent="0.25">
      <c r="A78" s="26">
        <f t="shared" si="5"/>
        <v>46</v>
      </c>
      <c r="B78" s="29"/>
      <c r="C78" s="27"/>
      <c r="D78" s="28">
        <f t="shared" si="8"/>
        <v>11</v>
      </c>
      <c r="E78" s="29"/>
      <c r="F78" s="30"/>
      <c r="G78" s="27"/>
      <c r="H78" s="34"/>
      <c r="I78" s="35"/>
      <c r="J78" s="29"/>
      <c r="K78" s="32" t="str">
        <f t="shared" si="9"/>
        <v xml:space="preserve"> </v>
      </c>
      <c r="L78" s="33" t="str">
        <f t="shared" si="7"/>
        <v xml:space="preserve"> </v>
      </c>
      <c r="M78" s="32"/>
    </row>
    <row r="79" spans="1:13" x14ac:dyDescent="0.25">
      <c r="A79" s="26">
        <f t="shared" si="5"/>
        <v>47</v>
      </c>
      <c r="B79" s="29"/>
      <c r="C79" s="27"/>
      <c r="D79" s="28">
        <f t="shared" si="8"/>
        <v>12</v>
      </c>
      <c r="E79" s="29"/>
      <c r="F79" s="30"/>
      <c r="G79" s="27"/>
      <c r="H79" s="34"/>
      <c r="I79" s="35"/>
      <c r="J79" s="29"/>
      <c r="K79" s="32" t="str">
        <f t="shared" si="9"/>
        <v xml:space="preserve"> </v>
      </c>
      <c r="L79" s="33" t="str">
        <f t="shared" si="7"/>
        <v xml:space="preserve"> </v>
      </c>
      <c r="M79" s="32"/>
    </row>
    <row r="80" spans="1:13" x14ac:dyDescent="0.25">
      <c r="A80" s="26">
        <f t="shared" si="5"/>
        <v>48</v>
      </c>
      <c r="B80" s="29"/>
      <c r="C80" s="27"/>
      <c r="D80" s="28">
        <f t="shared" si="8"/>
        <v>13</v>
      </c>
      <c r="E80" s="29"/>
      <c r="F80" s="30"/>
      <c r="G80" s="27"/>
      <c r="H80" s="34"/>
      <c r="I80" s="35"/>
      <c r="J80" s="29"/>
      <c r="K80" s="32" t="str">
        <f t="shared" si="9"/>
        <v xml:space="preserve"> </v>
      </c>
      <c r="L80" s="33" t="str">
        <f t="shared" si="7"/>
        <v xml:space="preserve"> </v>
      </c>
      <c r="M80" s="32"/>
    </row>
    <row r="81" spans="1:13" x14ac:dyDescent="0.25">
      <c r="A81" s="26">
        <f t="shared" si="5"/>
        <v>49</v>
      </c>
      <c r="B81" s="29"/>
      <c r="C81" s="27"/>
      <c r="D81" s="28">
        <f t="shared" si="8"/>
        <v>14</v>
      </c>
      <c r="E81" s="29"/>
      <c r="F81" s="30"/>
      <c r="G81" s="27"/>
      <c r="H81" s="34"/>
      <c r="I81" s="35"/>
      <c r="J81" s="29"/>
      <c r="K81" s="32" t="str">
        <f t="shared" si="9"/>
        <v xml:space="preserve"> </v>
      </c>
      <c r="L81" s="33" t="str">
        <f t="shared" si="7"/>
        <v xml:space="preserve"> </v>
      </c>
      <c r="M81" s="32"/>
    </row>
    <row r="82" spans="1:13" x14ac:dyDescent="0.25">
      <c r="A82" s="26">
        <f t="shared" si="5"/>
        <v>50</v>
      </c>
      <c r="B82" s="29"/>
      <c r="C82" s="27"/>
      <c r="D82" s="28">
        <f t="shared" si="8"/>
        <v>15</v>
      </c>
      <c r="E82" s="29"/>
      <c r="F82" s="30"/>
      <c r="G82" s="27"/>
      <c r="H82" s="34"/>
      <c r="I82" s="35"/>
      <c r="J82" s="27"/>
      <c r="K82" s="32" t="str">
        <f t="shared" si="9"/>
        <v xml:space="preserve"> </v>
      </c>
      <c r="L82" s="33" t="str">
        <f t="shared" si="7"/>
        <v xml:space="preserve"> </v>
      </c>
      <c r="M82" s="32"/>
    </row>
    <row r="83" spans="1:13" x14ac:dyDescent="0.25">
      <c r="A83" s="26">
        <f t="shared" si="5"/>
        <v>51</v>
      </c>
      <c r="B83" s="29"/>
      <c r="C83" s="27"/>
      <c r="D83" s="28">
        <f t="shared" si="8"/>
        <v>16</v>
      </c>
      <c r="E83" s="29"/>
      <c r="F83" s="30"/>
      <c r="G83" s="27"/>
      <c r="H83" s="34"/>
      <c r="I83" s="35"/>
      <c r="J83" s="29"/>
      <c r="K83" s="32" t="str">
        <f t="shared" si="9"/>
        <v xml:space="preserve"> </v>
      </c>
      <c r="L83" s="33" t="str">
        <f t="shared" si="7"/>
        <v xml:space="preserve"> </v>
      </c>
      <c r="M83" s="32"/>
    </row>
    <row r="84" spans="1:13" ht="16.5" thickBot="1" x14ac:dyDescent="0.3">
      <c r="A84" s="26">
        <f t="shared" si="5"/>
        <v>52</v>
      </c>
      <c r="B84" s="29"/>
      <c r="C84" s="27"/>
      <c r="D84" s="28">
        <f t="shared" si="8"/>
        <v>17</v>
      </c>
      <c r="E84" s="29"/>
      <c r="F84" s="30"/>
      <c r="G84" s="27"/>
      <c r="H84" s="34"/>
      <c r="I84" s="35"/>
      <c r="J84" s="29"/>
      <c r="K84" s="32" t="str">
        <f>IF(F84*I84&gt;0,F84*I84," ")</f>
        <v xml:space="preserve"> </v>
      </c>
      <c r="L84" s="33" t="str">
        <f t="shared" si="7"/>
        <v xml:space="preserve"> </v>
      </c>
      <c r="M84" s="32"/>
    </row>
    <row r="85" spans="1:13" ht="16.5" thickTop="1" x14ac:dyDescent="0.25">
      <c r="A85" s="37"/>
      <c r="B85" s="38"/>
      <c r="C85" s="38"/>
      <c r="D85" s="39"/>
      <c r="E85" s="38"/>
      <c r="F85" s="40"/>
      <c r="G85" s="38"/>
      <c r="H85" s="38"/>
      <c r="I85" s="41"/>
      <c r="J85" s="42"/>
      <c r="K85" s="43"/>
      <c r="L85" s="44"/>
      <c r="M85" s="45"/>
    </row>
    <row r="86" spans="1:13" ht="16.5" thickBot="1" x14ac:dyDescent="0.3">
      <c r="A86" s="46"/>
      <c r="B86" s="47" t="s">
        <v>36</v>
      </c>
      <c r="C86" s="48"/>
      <c r="D86" s="49"/>
      <c r="E86" s="48"/>
      <c r="F86" s="50"/>
      <c r="G86" s="48"/>
      <c r="H86" s="48"/>
      <c r="I86" s="51"/>
      <c r="J86" s="52" t="s">
        <v>2</v>
      </c>
      <c r="K86" s="53"/>
      <c r="L86" s="53"/>
      <c r="M86" s="54"/>
    </row>
    <row r="87" spans="1:13" ht="16.5" thickTop="1" x14ac:dyDescent="0.25">
      <c r="A87" s="46"/>
      <c r="B87" s="55" t="s">
        <v>37</v>
      </c>
      <c r="C87" s="48"/>
      <c r="D87" s="49"/>
      <c r="E87" s="56"/>
      <c r="F87" s="57"/>
      <c r="G87" s="56"/>
      <c r="H87" s="56"/>
      <c r="I87" s="51"/>
      <c r="J87" s="58"/>
      <c r="K87" s="59"/>
      <c r="L87" s="59"/>
      <c r="M87" s="60"/>
    </row>
    <row r="88" spans="1:13" x14ac:dyDescent="0.25">
      <c r="A88" s="46"/>
      <c r="B88" s="47" t="s">
        <v>38</v>
      </c>
      <c r="C88" s="48"/>
      <c r="D88" s="49"/>
      <c r="E88" s="56"/>
      <c r="F88" s="57"/>
      <c r="G88" s="56"/>
      <c r="H88" s="56"/>
      <c r="I88" s="51"/>
      <c r="J88" s="61" t="s">
        <v>39</v>
      </c>
      <c r="K88" s="62"/>
      <c r="L88" s="63"/>
      <c r="M88" s="64">
        <f>SUM(K10:K84)</f>
        <v>2.96</v>
      </c>
    </row>
    <row r="89" spans="1:13" x14ac:dyDescent="0.25">
      <c r="A89" s="46"/>
      <c r="B89" s="48"/>
      <c r="C89" s="48"/>
      <c r="D89" s="49"/>
      <c r="E89" s="56"/>
      <c r="F89" s="57"/>
      <c r="G89" s="56"/>
      <c r="H89" s="56"/>
      <c r="I89" s="51"/>
      <c r="J89" s="61" t="s">
        <v>40</v>
      </c>
      <c r="K89" s="62"/>
      <c r="L89" s="63"/>
      <c r="M89" s="64">
        <f>SUM(L10:L84)</f>
        <v>106.29</v>
      </c>
    </row>
    <row r="90" spans="1:13" x14ac:dyDescent="0.25">
      <c r="A90" s="46"/>
      <c r="B90" s="48"/>
      <c r="C90" s="48"/>
      <c r="D90" s="49"/>
      <c r="E90" s="48"/>
      <c r="F90" s="50"/>
      <c r="G90" s="48"/>
      <c r="H90" s="48"/>
      <c r="I90" s="51"/>
      <c r="J90" s="61" t="s">
        <v>41</v>
      </c>
      <c r="K90" s="62"/>
      <c r="L90" s="63"/>
      <c r="M90" s="64">
        <f>SUM(M10:M84)</f>
        <v>305.70000000000005</v>
      </c>
    </row>
    <row r="91" spans="1:13" ht="16.5" thickBot="1" x14ac:dyDescent="0.3">
      <c r="A91" s="65"/>
      <c r="B91" s="66"/>
      <c r="C91" s="66"/>
      <c r="D91" s="67"/>
      <c r="E91" s="66"/>
      <c r="F91" s="68"/>
      <c r="G91" s="66"/>
      <c r="H91" s="66"/>
      <c r="I91" s="69"/>
      <c r="J91" s="70" t="s">
        <v>42</v>
      </c>
      <c r="K91" s="71"/>
      <c r="L91" s="71"/>
      <c r="M91" s="72">
        <f>SUM(I10:I84)</f>
        <v>14</v>
      </c>
    </row>
    <row r="92" spans="1:13" ht="16.5" thickTop="1" x14ac:dyDescent="0.25">
      <c r="A92" s="73"/>
      <c r="B92" s="74" t="s">
        <v>1584</v>
      </c>
      <c r="C92" s="75"/>
      <c r="D92" s="75"/>
      <c r="E92" s="75"/>
      <c r="F92" s="76"/>
      <c r="G92" s="75"/>
      <c r="H92" s="75"/>
      <c r="I92" s="75"/>
      <c r="J92" s="75"/>
      <c r="K92" s="76"/>
      <c r="L92" s="76"/>
      <c r="M92" s="77"/>
    </row>
  </sheetData>
  <printOptions gridLinesSet="0"/>
  <pageMargins left="0.75" right="0.25" top="0.75" bottom="0.55000000000000004" header="0.5" footer="0.5"/>
  <pageSetup scale="48" orientation="portrait" horizontalDpi="300" verticalDpi="300" r:id="rId1"/>
  <headerFooter alignWithMargins="0">
    <oddHeader>&amp;L&amp;D</oddHeader>
    <oddFooter>&amp;LMSCSGL01.XLS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92"/>
  <sheetViews>
    <sheetView showGridLines="0" zoomScale="80" zoomScaleNormal="8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52.42578125" style="11" customWidth="1"/>
    <col min="11" max="12" width="10" style="11" customWidth="1"/>
    <col min="13" max="13" width="13.85546875" style="11" customWidth="1"/>
    <col min="14" max="14" width="2.28515625" style="11" customWidth="1"/>
    <col min="15" max="16384" width="12.5703125" style="11"/>
  </cols>
  <sheetData>
    <row r="1" spans="1:14" s="102" customFormat="1" x14ac:dyDescent="0.25">
      <c r="L1" s="103" t="s">
        <v>15</v>
      </c>
    </row>
    <row r="2" spans="1:14" s="102" customFormat="1" x14ac:dyDescent="0.25"/>
    <row r="3" spans="1:14" s="102" customFormat="1" ht="30.75" x14ac:dyDescent="0.45">
      <c r="A3" s="13" t="s">
        <v>0</v>
      </c>
      <c r="B3" s="104"/>
      <c r="C3" s="104"/>
      <c r="D3" s="104"/>
      <c r="E3" s="104"/>
      <c r="F3" s="104"/>
      <c r="G3" s="13"/>
      <c r="H3" s="104"/>
      <c r="I3" s="104"/>
      <c r="J3" s="104"/>
      <c r="K3" s="104"/>
      <c r="L3" s="104"/>
      <c r="M3" s="104"/>
      <c r="N3" s="104"/>
    </row>
    <row r="4" spans="1:14" s="102" customFormat="1" ht="30.75" x14ac:dyDescent="0.45">
      <c r="A4" s="13" t="s">
        <v>1</v>
      </c>
      <c r="B4" s="104"/>
      <c r="C4" s="104"/>
      <c r="D4" s="104"/>
      <c r="E4" s="104"/>
      <c r="F4" s="104"/>
      <c r="G4" s="13"/>
      <c r="H4" s="104"/>
      <c r="I4" s="104"/>
      <c r="J4" s="104"/>
      <c r="K4" s="104"/>
      <c r="L4" s="104"/>
      <c r="M4" s="104"/>
      <c r="N4" s="104"/>
    </row>
    <row r="5" spans="1:14" s="102" customFormat="1" ht="30.75" x14ac:dyDescent="0.45">
      <c r="A5" s="13" t="s">
        <v>16</v>
      </c>
      <c r="B5" s="104"/>
      <c r="C5" s="104"/>
      <c r="D5" s="104"/>
      <c r="E5" s="104"/>
      <c r="F5" s="104"/>
      <c r="G5" s="13"/>
      <c r="H5" s="104"/>
      <c r="I5" s="104"/>
      <c r="J5" s="104"/>
      <c r="K5" s="104"/>
      <c r="L5" s="104"/>
      <c r="M5" s="104"/>
      <c r="N5" s="104"/>
    </row>
    <row r="6" spans="1:14" s="102" customFormat="1" x14ac:dyDescent="0.25">
      <c r="L6" s="103" t="s">
        <v>3</v>
      </c>
    </row>
    <row r="7" spans="1:14" s="102" customFormat="1" x14ac:dyDescent="0.25"/>
    <row r="8" spans="1:14" s="102" customFormat="1" x14ac:dyDescent="0.25">
      <c r="A8" s="15" t="s">
        <v>17</v>
      </c>
      <c r="B8" s="16"/>
      <c r="C8" s="17" t="s">
        <v>18</v>
      </c>
      <c r="D8" s="18"/>
      <c r="E8" s="19"/>
      <c r="F8" s="20" t="s">
        <v>19</v>
      </c>
      <c r="G8" s="20" t="s">
        <v>20</v>
      </c>
      <c r="H8" s="20" t="s">
        <v>21</v>
      </c>
      <c r="I8" s="20" t="s">
        <v>22</v>
      </c>
      <c r="J8" s="20" t="s">
        <v>23</v>
      </c>
      <c r="K8" s="20" t="s">
        <v>5</v>
      </c>
      <c r="L8" s="20" t="s">
        <v>24</v>
      </c>
      <c r="M8" s="20" t="s">
        <v>25</v>
      </c>
    </row>
    <row r="9" spans="1:14" s="102" customFormat="1" ht="16.5" thickBot="1" x14ac:dyDescent="0.3">
      <c r="A9" s="21"/>
      <c r="B9" s="22"/>
      <c r="C9" s="23" t="s">
        <v>26</v>
      </c>
      <c r="D9" s="23" t="s">
        <v>27</v>
      </c>
      <c r="E9" s="24" t="s">
        <v>28</v>
      </c>
      <c r="F9" s="22"/>
      <c r="G9" s="22"/>
      <c r="H9" s="24" t="s">
        <v>29</v>
      </c>
      <c r="I9" s="25" t="s">
        <v>30</v>
      </c>
      <c r="J9" s="22"/>
      <c r="K9" s="24" t="s">
        <v>10</v>
      </c>
      <c r="L9" s="24" t="s">
        <v>11</v>
      </c>
      <c r="M9" s="24" t="s">
        <v>10</v>
      </c>
    </row>
    <row r="10" spans="1:14" s="102" customFormat="1" ht="16.5" thickTop="1" x14ac:dyDescent="0.25">
      <c r="A10" s="26">
        <v>1</v>
      </c>
      <c r="B10" s="27" t="s">
        <v>30</v>
      </c>
      <c r="C10" s="27"/>
      <c r="D10" s="28">
        <v>217</v>
      </c>
      <c r="E10" s="29"/>
      <c r="F10" s="30"/>
      <c r="G10" s="27"/>
      <c r="H10" s="34"/>
      <c r="I10" s="31"/>
      <c r="J10" s="29"/>
      <c r="K10" s="32" t="str">
        <f t="shared" ref="K10:K73" si="0">IF(F10*I10&gt;0,F10*I10," ")</f>
        <v xml:space="preserve"> </v>
      </c>
      <c r="L10" s="33"/>
      <c r="M10" s="33"/>
    </row>
    <row r="11" spans="1:14" s="102" customFormat="1" x14ac:dyDescent="0.25">
      <c r="A11" s="26">
        <f t="shared" ref="A11:A74" si="1">A10+1</f>
        <v>2</v>
      </c>
      <c r="B11" s="29"/>
      <c r="C11" s="27"/>
      <c r="D11" s="28">
        <f>D10+1</f>
        <v>218</v>
      </c>
      <c r="E11" s="29"/>
      <c r="F11" s="30"/>
      <c r="G11" s="27"/>
      <c r="H11" s="34"/>
      <c r="I11" s="35"/>
      <c r="J11" s="29"/>
      <c r="K11" s="32" t="str">
        <f t="shared" si="0"/>
        <v xml:space="preserve"> </v>
      </c>
      <c r="L11" s="32"/>
      <c r="M11" s="32"/>
    </row>
    <row r="12" spans="1:14" s="102" customFormat="1" x14ac:dyDescent="0.25">
      <c r="A12" s="26">
        <f t="shared" si="1"/>
        <v>3</v>
      </c>
      <c r="B12" s="29"/>
      <c r="C12" s="27"/>
      <c r="D12" s="28">
        <f t="shared" ref="D12:D25" si="2">D11+1</f>
        <v>219</v>
      </c>
      <c r="E12" s="29"/>
      <c r="F12" s="30">
        <v>0.01</v>
      </c>
      <c r="G12" s="27" t="s">
        <v>57</v>
      </c>
      <c r="H12" s="34">
        <v>1890</v>
      </c>
      <c r="I12" s="35">
        <v>1</v>
      </c>
      <c r="J12" s="79" t="s">
        <v>61</v>
      </c>
      <c r="K12" s="32">
        <f t="shared" si="0"/>
        <v>0.01</v>
      </c>
      <c r="L12" s="32">
        <v>35</v>
      </c>
      <c r="M12" s="32">
        <v>65</v>
      </c>
    </row>
    <row r="13" spans="1:14" s="102" customFormat="1" x14ac:dyDescent="0.25">
      <c r="A13" s="26">
        <f t="shared" si="1"/>
        <v>4</v>
      </c>
      <c r="B13" s="29"/>
      <c r="C13" s="27"/>
      <c r="D13" s="36" t="s">
        <v>62</v>
      </c>
      <c r="E13" s="29"/>
      <c r="F13" s="30">
        <v>0.02</v>
      </c>
      <c r="G13" s="27" t="s">
        <v>49</v>
      </c>
      <c r="H13" s="34">
        <v>1890</v>
      </c>
      <c r="I13" s="35">
        <v>1</v>
      </c>
      <c r="J13" s="29" t="s">
        <v>60</v>
      </c>
      <c r="K13" s="32">
        <f t="shared" si="0"/>
        <v>0.02</v>
      </c>
      <c r="L13" s="32">
        <v>121.24</v>
      </c>
      <c r="M13" s="32">
        <v>600</v>
      </c>
    </row>
    <row r="14" spans="1:14" s="102" customFormat="1" x14ac:dyDescent="0.25">
      <c r="A14" s="26">
        <f t="shared" si="1"/>
        <v>5</v>
      </c>
      <c r="B14" s="29"/>
      <c r="C14" s="27"/>
      <c r="D14" s="28">
        <v>220</v>
      </c>
      <c r="E14" s="29"/>
      <c r="F14" s="30">
        <v>0.02</v>
      </c>
      <c r="G14" s="27" t="s">
        <v>49</v>
      </c>
      <c r="H14" s="34">
        <v>1890</v>
      </c>
      <c r="I14" s="35">
        <v>1</v>
      </c>
      <c r="J14" s="29" t="s">
        <v>60</v>
      </c>
      <c r="K14" s="32">
        <f t="shared" si="0"/>
        <v>0.02</v>
      </c>
      <c r="L14" s="32">
        <v>25</v>
      </c>
      <c r="M14" s="32">
        <v>60</v>
      </c>
    </row>
    <row r="15" spans="1:14" s="102" customFormat="1" x14ac:dyDescent="0.25">
      <c r="A15" s="26">
        <f t="shared" si="1"/>
        <v>6</v>
      </c>
      <c r="B15" s="29"/>
      <c r="C15" s="27"/>
      <c r="D15" s="28">
        <f t="shared" si="2"/>
        <v>221</v>
      </c>
      <c r="E15" s="29"/>
      <c r="F15" s="30">
        <v>0.03</v>
      </c>
      <c r="G15" s="27" t="s">
        <v>63</v>
      </c>
      <c r="H15" s="34">
        <v>1890</v>
      </c>
      <c r="I15" s="35">
        <v>1</v>
      </c>
      <c r="J15" s="29" t="s">
        <v>60</v>
      </c>
      <c r="K15" s="32">
        <f t="shared" si="0"/>
        <v>0.03</v>
      </c>
      <c r="L15" s="32">
        <v>77.38</v>
      </c>
      <c r="M15" s="32">
        <v>200</v>
      </c>
    </row>
    <row r="16" spans="1:14" s="102" customFormat="1" x14ac:dyDescent="0.25">
      <c r="A16" s="26">
        <f t="shared" si="1"/>
        <v>7</v>
      </c>
      <c r="B16" s="29"/>
      <c r="C16" s="27"/>
      <c r="D16" s="28">
        <f t="shared" si="2"/>
        <v>222</v>
      </c>
      <c r="E16" s="29"/>
      <c r="F16" s="30">
        <v>0.04</v>
      </c>
      <c r="G16" s="27" t="s">
        <v>73</v>
      </c>
      <c r="H16" s="34" t="s">
        <v>1595</v>
      </c>
      <c r="I16" s="35">
        <v>1</v>
      </c>
      <c r="J16" s="29" t="s">
        <v>1596</v>
      </c>
      <c r="K16" s="32">
        <f t="shared" si="0"/>
        <v>0.04</v>
      </c>
      <c r="L16" s="32">
        <v>0</v>
      </c>
      <c r="M16" s="32">
        <v>4.75</v>
      </c>
    </row>
    <row r="17" spans="1:13" s="102" customFormat="1" x14ac:dyDescent="0.25">
      <c r="A17" s="26">
        <f t="shared" si="1"/>
        <v>8</v>
      </c>
      <c r="B17" s="29"/>
      <c r="C17" s="27"/>
      <c r="D17" s="28">
        <f t="shared" si="2"/>
        <v>223</v>
      </c>
      <c r="E17" s="29"/>
      <c r="F17" s="30"/>
      <c r="G17" s="27"/>
      <c r="H17" s="34"/>
      <c r="I17" s="35"/>
      <c r="J17" s="29"/>
      <c r="K17" s="32" t="str">
        <f t="shared" si="0"/>
        <v xml:space="preserve"> </v>
      </c>
      <c r="L17" s="32"/>
      <c r="M17" s="32"/>
    </row>
    <row r="18" spans="1:13" s="102" customFormat="1" x14ac:dyDescent="0.25">
      <c r="A18" s="26">
        <f t="shared" si="1"/>
        <v>9</v>
      </c>
      <c r="B18" s="29"/>
      <c r="C18" s="27"/>
      <c r="D18" s="28">
        <f t="shared" si="2"/>
        <v>224</v>
      </c>
      <c r="E18" s="29"/>
      <c r="F18" s="30">
        <v>0.06</v>
      </c>
      <c r="G18" s="27" t="s">
        <v>64</v>
      </c>
      <c r="H18" s="34">
        <v>1890</v>
      </c>
      <c r="I18" s="35">
        <v>1</v>
      </c>
      <c r="J18" s="29" t="s">
        <v>1678</v>
      </c>
      <c r="K18" s="32">
        <f t="shared" si="0"/>
        <v>0.06</v>
      </c>
      <c r="L18" s="32">
        <v>62.5</v>
      </c>
      <c r="M18" s="32">
        <v>325</v>
      </c>
    </row>
    <row r="19" spans="1:13" s="102" customFormat="1" x14ac:dyDescent="0.25">
      <c r="A19" s="26">
        <f t="shared" si="1"/>
        <v>10</v>
      </c>
      <c r="B19" s="29"/>
      <c r="C19" s="27"/>
      <c r="D19" s="28">
        <f t="shared" si="2"/>
        <v>225</v>
      </c>
      <c r="E19" s="29"/>
      <c r="F19" s="30">
        <v>0.08</v>
      </c>
      <c r="G19" s="27" t="s">
        <v>66</v>
      </c>
      <c r="H19" s="78" t="s">
        <v>1595</v>
      </c>
      <c r="I19" s="35">
        <v>1</v>
      </c>
      <c r="J19" s="29" t="s">
        <v>78</v>
      </c>
      <c r="K19" s="32">
        <f t="shared" si="0"/>
        <v>0.08</v>
      </c>
      <c r="L19" s="32">
        <v>70.930000000000007</v>
      </c>
      <c r="M19" s="32">
        <v>450</v>
      </c>
    </row>
    <row r="20" spans="1:13" s="102" customFormat="1" x14ac:dyDescent="0.25">
      <c r="A20" s="26">
        <f t="shared" si="1"/>
        <v>11</v>
      </c>
      <c r="B20" s="29"/>
      <c r="C20" s="27"/>
      <c r="D20" s="28">
        <f t="shared" si="2"/>
        <v>226</v>
      </c>
      <c r="E20" s="29"/>
      <c r="F20" s="30">
        <v>0.1</v>
      </c>
      <c r="G20" s="27" t="s">
        <v>1597</v>
      </c>
      <c r="H20" s="34" t="s">
        <v>1595</v>
      </c>
      <c r="I20" s="35">
        <v>1</v>
      </c>
      <c r="J20" s="29" t="s">
        <v>53</v>
      </c>
      <c r="K20" s="32">
        <f t="shared" si="0"/>
        <v>0.1</v>
      </c>
      <c r="L20" s="32">
        <v>0</v>
      </c>
      <c r="M20" s="32">
        <v>4.5</v>
      </c>
    </row>
    <row r="21" spans="1:13" s="102" customFormat="1" x14ac:dyDescent="0.25">
      <c r="A21" s="26">
        <f t="shared" si="1"/>
        <v>12</v>
      </c>
      <c r="B21" s="29"/>
      <c r="C21" s="27"/>
      <c r="D21" s="28">
        <f t="shared" si="2"/>
        <v>227</v>
      </c>
      <c r="E21" s="29"/>
      <c r="F21" s="30"/>
      <c r="G21" s="27"/>
      <c r="H21" s="34"/>
      <c r="I21" s="35"/>
      <c r="J21" s="29"/>
      <c r="K21" s="32" t="str">
        <f t="shared" si="0"/>
        <v xml:space="preserve"> </v>
      </c>
      <c r="L21" s="32"/>
      <c r="M21" s="32"/>
    </row>
    <row r="22" spans="1:13" s="102" customFormat="1" x14ac:dyDescent="0.25">
      <c r="A22" s="26">
        <f t="shared" si="1"/>
        <v>13</v>
      </c>
      <c r="B22" s="29"/>
      <c r="C22" s="27"/>
      <c r="D22" s="28">
        <f t="shared" si="2"/>
        <v>228</v>
      </c>
      <c r="E22" s="29"/>
      <c r="F22" s="30"/>
      <c r="G22" s="27"/>
      <c r="H22" s="34"/>
      <c r="I22" s="35"/>
      <c r="J22" s="29"/>
      <c r="K22" s="32" t="str">
        <f t="shared" si="0"/>
        <v xml:space="preserve"> </v>
      </c>
      <c r="L22" s="32"/>
      <c r="M22" s="32"/>
    </row>
    <row r="23" spans="1:13" s="102" customFormat="1" x14ac:dyDescent="0.25">
      <c r="A23" s="26">
        <f t="shared" si="1"/>
        <v>14</v>
      </c>
      <c r="B23" s="29"/>
      <c r="C23" s="27"/>
      <c r="D23" s="28">
        <f t="shared" si="2"/>
        <v>229</v>
      </c>
      <c r="E23" s="29"/>
      <c r="F23" s="30"/>
      <c r="G23" s="27"/>
      <c r="H23" s="34"/>
      <c r="I23" s="35"/>
      <c r="J23" s="29"/>
      <c r="K23" s="32" t="str">
        <f t="shared" si="0"/>
        <v xml:space="preserve"> </v>
      </c>
      <c r="L23" s="32"/>
      <c r="M23" s="32"/>
    </row>
    <row r="24" spans="1:13" s="102" customFormat="1" x14ac:dyDescent="0.25">
      <c r="A24" s="26">
        <f t="shared" si="1"/>
        <v>15</v>
      </c>
      <c r="B24" s="29"/>
      <c r="C24" s="27"/>
      <c r="D24" s="28">
        <f t="shared" si="2"/>
        <v>230</v>
      </c>
      <c r="E24" s="29"/>
      <c r="F24" s="30">
        <v>0.01</v>
      </c>
      <c r="G24" s="27" t="s">
        <v>67</v>
      </c>
      <c r="H24" s="34">
        <v>1893</v>
      </c>
      <c r="I24" s="35">
        <v>1</v>
      </c>
      <c r="J24" s="29" t="s">
        <v>68</v>
      </c>
      <c r="K24" s="32">
        <f t="shared" si="0"/>
        <v>0.01</v>
      </c>
      <c r="L24" s="32">
        <v>0</v>
      </c>
      <c r="M24" s="32">
        <v>26</v>
      </c>
    </row>
    <row r="25" spans="1:13" s="102" customFormat="1" x14ac:dyDescent="0.25">
      <c r="A25" s="26">
        <f t="shared" si="1"/>
        <v>16</v>
      </c>
      <c r="B25" s="29"/>
      <c r="C25" s="27"/>
      <c r="D25" s="28">
        <f t="shared" si="2"/>
        <v>231</v>
      </c>
      <c r="E25" s="29"/>
      <c r="F25" s="30">
        <v>0.02</v>
      </c>
      <c r="G25" s="27" t="s">
        <v>67</v>
      </c>
      <c r="H25" s="34">
        <v>1893</v>
      </c>
      <c r="I25" s="35">
        <v>1</v>
      </c>
      <c r="J25" s="29" t="s">
        <v>60</v>
      </c>
      <c r="K25" s="32">
        <f t="shared" si="0"/>
        <v>0.02</v>
      </c>
      <c r="L25" s="32">
        <v>17</v>
      </c>
      <c r="M25" s="32">
        <v>37.5</v>
      </c>
    </row>
    <row r="26" spans="1:13" s="102" customFormat="1" x14ac:dyDescent="0.25">
      <c r="A26" s="26">
        <f t="shared" si="1"/>
        <v>17</v>
      </c>
      <c r="B26" s="29"/>
      <c r="C26" s="27"/>
      <c r="D26" s="28">
        <v>231</v>
      </c>
      <c r="E26" s="29" t="s">
        <v>69</v>
      </c>
      <c r="F26" s="30">
        <v>0.02</v>
      </c>
      <c r="G26" s="27" t="s">
        <v>67</v>
      </c>
      <c r="H26" s="34">
        <v>1893</v>
      </c>
      <c r="I26" s="35">
        <v>1</v>
      </c>
      <c r="J26" s="79" t="s">
        <v>1669</v>
      </c>
      <c r="K26" s="32">
        <f t="shared" si="0"/>
        <v>0.02</v>
      </c>
      <c r="L26" s="32">
        <v>42</v>
      </c>
      <c r="M26" s="32">
        <v>105</v>
      </c>
    </row>
    <row r="27" spans="1:13" s="102" customFormat="1" x14ac:dyDescent="0.25">
      <c r="A27" s="26">
        <f t="shared" si="1"/>
        <v>18</v>
      </c>
      <c r="B27" s="29"/>
      <c r="C27" s="27"/>
      <c r="D27" s="28">
        <f>D25+1</f>
        <v>232</v>
      </c>
      <c r="E27" s="29"/>
      <c r="F27" s="30">
        <v>0.03</v>
      </c>
      <c r="G27" s="27" t="s">
        <v>67</v>
      </c>
      <c r="H27" s="34">
        <v>1893</v>
      </c>
      <c r="I27" s="35">
        <v>1</v>
      </c>
      <c r="J27" s="29" t="s">
        <v>60</v>
      </c>
      <c r="K27" s="32">
        <f t="shared" si="0"/>
        <v>0.03</v>
      </c>
      <c r="L27" s="32">
        <v>38</v>
      </c>
      <c r="M27" s="32">
        <v>110</v>
      </c>
    </row>
    <row r="28" spans="1:13" s="102" customFormat="1" x14ac:dyDescent="0.25">
      <c r="A28" s="26">
        <f t="shared" si="1"/>
        <v>19</v>
      </c>
      <c r="B28" s="29"/>
      <c r="C28" s="27"/>
      <c r="D28" s="28">
        <f>D27+1</f>
        <v>233</v>
      </c>
      <c r="E28" s="29"/>
      <c r="F28" s="30">
        <v>0.04</v>
      </c>
      <c r="G28" s="27" t="s">
        <v>67</v>
      </c>
      <c r="H28" s="34">
        <v>1893</v>
      </c>
      <c r="I28" s="35">
        <v>1</v>
      </c>
      <c r="J28" s="29" t="s">
        <v>68</v>
      </c>
      <c r="K28" s="32">
        <f t="shared" si="0"/>
        <v>0.04</v>
      </c>
      <c r="L28" s="32">
        <v>42</v>
      </c>
      <c r="M28" s="32">
        <v>110</v>
      </c>
    </row>
    <row r="29" spans="1:13" s="102" customFormat="1" x14ac:dyDescent="0.25">
      <c r="A29" s="26">
        <f t="shared" si="1"/>
        <v>20</v>
      </c>
      <c r="B29" s="29"/>
      <c r="C29" s="27"/>
      <c r="D29" s="28">
        <v>233</v>
      </c>
      <c r="E29" s="29" t="s">
        <v>69</v>
      </c>
      <c r="F29" s="30"/>
      <c r="G29" s="27" t="s">
        <v>67</v>
      </c>
      <c r="H29" s="34">
        <v>1893</v>
      </c>
      <c r="I29" s="35"/>
      <c r="J29" s="29"/>
      <c r="K29" s="32" t="str">
        <f t="shared" si="0"/>
        <v xml:space="preserve"> </v>
      </c>
      <c r="L29" s="32"/>
      <c r="M29" s="32"/>
    </row>
    <row r="30" spans="1:13" s="102" customFormat="1" x14ac:dyDescent="0.25">
      <c r="A30" s="26">
        <f t="shared" si="1"/>
        <v>21</v>
      </c>
      <c r="B30" s="29"/>
      <c r="C30" s="27"/>
      <c r="D30" s="28">
        <f t="shared" ref="D30:D84" si="3">D29+1</f>
        <v>234</v>
      </c>
      <c r="E30" s="29"/>
      <c r="F30" s="30">
        <v>0.05</v>
      </c>
      <c r="G30" s="27" t="s">
        <v>67</v>
      </c>
      <c r="H30" s="34">
        <v>1893</v>
      </c>
      <c r="I30" s="35">
        <v>1</v>
      </c>
      <c r="J30" s="29" t="s">
        <v>60</v>
      </c>
      <c r="K30" s="32">
        <f t="shared" si="0"/>
        <v>0.05</v>
      </c>
      <c r="L30" s="32">
        <v>49.95</v>
      </c>
      <c r="M30" s="32">
        <v>165</v>
      </c>
    </row>
    <row r="31" spans="1:13" s="102" customFormat="1" x14ac:dyDescent="0.25">
      <c r="A31" s="26">
        <f t="shared" si="1"/>
        <v>22</v>
      </c>
      <c r="B31" s="29"/>
      <c r="C31" s="27"/>
      <c r="D31" s="28">
        <f t="shared" si="3"/>
        <v>235</v>
      </c>
      <c r="E31" s="29"/>
      <c r="F31" s="30">
        <v>0.06</v>
      </c>
      <c r="G31" s="27" t="s">
        <v>67</v>
      </c>
      <c r="H31" s="34">
        <v>1893</v>
      </c>
      <c r="I31" s="35">
        <v>1</v>
      </c>
      <c r="J31" s="29" t="s">
        <v>68</v>
      </c>
      <c r="K31" s="32">
        <f t="shared" si="0"/>
        <v>0.06</v>
      </c>
      <c r="L31" s="32">
        <v>61.75</v>
      </c>
      <c r="M31" s="32">
        <v>110</v>
      </c>
    </row>
    <row r="32" spans="1:13" s="102" customFormat="1" x14ac:dyDescent="0.25">
      <c r="A32" s="26">
        <f t="shared" si="1"/>
        <v>23</v>
      </c>
      <c r="B32" s="29"/>
      <c r="C32" s="27"/>
      <c r="D32" s="28">
        <f t="shared" si="3"/>
        <v>236</v>
      </c>
      <c r="E32" s="29"/>
      <c r="F32" s="30">
        <v>0.08</v>
      </c>
      <c r="G32" s="27" t="s">
        <v>67</v>
      </c>
      <c r="H32" s="34">
        <v>1893</v>
      </c>
      <c r="I32" s="35">
        <v>1</v>
      </c>
      <c r="J32" s="29" t="s">
        <v>68</v>
      </c>
      <c r="K32" s="32">
        <f t="shared" si="0"/>
        <v>0.08</v>
      </c>
      <c r="L32" s="32">
        <v>38.5</v>
      </c>
      <c r="M32" s="32">
        <v>105</v>
      </c>
    </row>
    <row r="33" spans="1:13" s="102" customFormat="1" x14ac:dyDescent="0.25">
      <c r="A33" s="26">
        <f t="shared" si="1"/>
        <v>24</v>
      </c>
      <c r="B33" s="29"/>
      <c r="C33" s="27"/>
      <c r="D33" s="28">
        <f t="shared" si="3"/>
        <v>237</v>
      </c>
      <c r="E33" s="29"/>
      <c r="F33" s="30">
        <v>0.1</v>
      </c>
      <c r="G33" s="27" t="s">
        <v>67</v>
      </c>
      <c r="H33" s="34">
        <v>1893</v>
      </c>
      <c r="I33" s="35">
        <v>1</v>
      </c>
      <c r="J33" s="29" t="s">
        <v>68</v>
      </c>
      <c r="K33" s="32">
        <f t="shared" si="0"/>
        <v>0.1</v>
      </c>
      <c r="L33" s="32">
        <v>90</v>
      </c>
      <c r="M33" s="32">
        <v>190</v>
      </c>
    </row>
    <row r="34" spans="1:13" s="102" customFormat="1" x14ac:dyDescent="0.25">
      <c r="A34" s="26">
        <f t="shared" si="1"/>
        <v>25</v>
      </c>
      <c r="B34" s="29"/>
      <c r="C34" s="27"/>
      <c r="D34" s="28">
        <f t="shared" si="3"/>
        <v>238</v>
      </c>
      <c r="E34" s="29"/>
      <c r="F34" s="30">
        <v>0.15</v>
      </c>
      <c r="G34" s="27" t="s">
        <v>67</v>
      </c>
      <c r="H34" s="34">
        <v>1893</v>
      </c>
      <c r="I34" s="35">
        <v>1</v>
      </c>
      <c r="J34" s="79" t="s">
        <v>1598</v>
      </c>
      <c r="K34" s="32">
        <f t="shared" si="0"/>
        <v>0.15</v>
      </c>
      <c r="L34" s="32">
        <v>25</v>
      </c>
      <c r="M34" s="32">
        <v>450</v>
      </c>
    </row>
    <row r="35" spans="1:13" s="102" customFormat="1" x14ac:dyDescent="0.25">
      <c r="A35" s="26">
        <f t="shared" si="1"/>
        <v>26</v>
      </c>
      <c r="B35" s="29"/>
      <c r="C35" s="27"/>
      <c r="D35" s="28">
        <f t="shared" si="3"/>
        <v>239</v>
      </c>
      <c r="E35" s="29"/>
      <c r="F35" s="30">
        <v>0.3</v>
      </c>
      <c r="G35" s="27" t="s">
        <v>67</v>
      </c>
      <c r="H35" s="34">
        <v>1893</v>
      </c>
      <c r="I35" s="35">
        <v>1</v>
      </c>
      <c r="J35" s="79" t="s">
        <v>70</v>
      </c>
      <c r="K35" s="32">
        <f t="shared" si="0"/>
        <v>0.3</v>
      </c>
      <c r="L35" s="32">
        <v>34</v>
      </c>
      <c r="M35" s="32">
        <v>240</v>
      </c>
    </row>
    <row r="36" spans="1:13" s="102" customFormat="1" x14ac:dyDescent="0.25">
      <c r="A36" s="26">
        <f t="shared" si="1"/>
        <v>27</v>
      </c>
      <c r="B36" s="29"/>
      <c r="C36" s="27"/>
      <c r="D36" s="28">
        <f t="shared" si="3"/>
        <v>240</v>
      </c>
      <c r="E36" s="29"/>
      <c r="F36" s="30">
        <v>0.5</v>
      </c>
      <c r="G36" s="27" t="s">
        <v>67</v>
      </c>
      <c r="H36" s="34">
        <v>1893</v>
      </c>
      <c r="I36" s="35">
        <v>1</v>
      </c>
      <c r="J36" s="29" t="s">
        <v>68</v>
      </c>
      <c r="K36" s="32">
        <f t="shared" si="0"/>
        <v>0.5</v>
      </c>
      <c r="L36" s="32">
        <v>60</v>
      </c>
      <c r="M36" s="32">
        <v>1000</v>
      </c>
    </row>
    <row r="37" spans="1:13" s="102" customFormat="1" x14ac:dyDescent="0.25">
      <c r="A37" s="26">
        <f t="shared" si="1"/>
        <v>28</v>
      </c>
      <c r="B37" s="29"/>
      <c r="C37" s="27"/>
      <c r="D37" s="28">
        <f t="shared" si="3"/>
        <v>241</v>
      </c>
      <c r="E37" s="29"/>
      <c r="F37" s="30"/>
      <c r="G37" s="27" t="s">
        <v>67</v>
      </c>
      <c r="H37" s="34">
        <v>1893</v>
      </c>
      <c r="I37" s="35"/>
      <c r="J37" s="29"/>
      <c r="K37" s="32" t="str">
        <f t="shared" si="0"/>
        <v xml:space="preserve"> </v>
      </c>
      <c r="L37" s="32"/>
      <c r="M37" s="32"/>
    </row>
    <row r="38" spans="1:13" s="102" customFormat="1" x14ac:dyDescent="0.25">
      <c r="A38" s="26">
        <f t="shared" si="1"/>
        <v>29</v>
      </c>
      <c r="B38" s="29"/>
      <c r="C38" s="27"/>
      <c r="D38" s="28">
        <f t="shared" si="3"/>
        <v>242</v>
      </c>
      <c r="E38" s="29"/>
      <c r="F38" s="30"/>
      <c r="G38" s="27" t="s">
        <v>67</v>
      </c>
      <c r="H38" s="34">
        <v>1893</v>
      </c>
      <c r="I38" s="35"/>
      <c r="J38" s="29"/>
      <c r="K38" s="32" t="str">
        <f t="shared" si="0"/>
        <v xml:space="preserve"> </v>
      </c>
      <c r="L38" s="32"/>
      <c r="M38" s="32"/>
    </row>
    <row r="39" spans="1:13" s="102" customFormat="1" x14ac:dyDescent="0.25">
      <c r="A39" s="26">
        <f t="shared" si="1"/>
        <v>30</v>
      </c>
      <c r="B39" s="29"/>
      <c r="C39" s="27"/>
      <c r="D39" s="28">
        <f t="shared" si="3"/>
        <v>243</v>
      </c>
      <c r="E39" s="29"/>
      <c r="F39" s="30"/>
      <c r="G39" s="27" t="s">
        <v>67</v>
      </c>
      <c r="H39" s="34">
        <v>1893</v>
      </c>
      <c r="I39" s="35"/>
      <c r="J39" s="29"/>
      <c r="K39" s="32" t="str">
        <f t="shared" si="0"/>
        <v xml:space="preserve"> </v>
      </c>
      <c r="L39" s="32"/>
      <c r="M39" s="32"/>
    </row>
    <row r="40" spans="1:13" s="102" customFormat="1" x14ac:dyDescent="0.25">
      <c r="A40" s="26">
        <f t="shared" si="1"/>
        <v>31</v>
      </c>
      <c r="B40" s="29"/>
      <c r="C40" s="27"/>
      <c r="D40" s="28">
        <f t="shared" si="3"/>
        <v>244</v>
      </c>
      <c r="E40" s="29"/>
      <c r="F40" s="30"/>
      <c r="G40" s="27" t="s">
        <v>67</v>
      </c>
      <c r="H40" s="34">
        <v>1893</v>
      </c>
      <c r="I40" s="35"/>
      <c r="J40" s="29"/>
      <c r="K40" s="32" t="str">
        <f t="shared" si="0"/>
        <v xml:space="preserve"> </v>
      </c>
      <c r="L40" s="32"/>
      <c r="M40" s="32"/>
    </row>
    <row r="41" spans="1:13" s="102" customFormat="1" x14ac:dyDescent="0.25">
      <c r="A41" s="26">
        <f t="shared" si="1"/>
        <v>32</v>
      </c>
      <c r="B41" s="29"/>
      <c r="C41" s="27"/>
      <c r="D41" s="28">
        <f t="shared" si="3"/>
        <v>245</v>
      </c>
      <c r="E41" s="29"/>
      <c r="F41" s="30"/>
      <c r="G41" s="27" t="s">
        <v>67</v>
      </c>
      <c r="H41" s="34">
        <v>1893</v>
      </c>
      <c r="I41" s="35"/>
      <c r="J41" s="29"/>
      <c r="K41" s="32" t="str">
        <f t="shared" si="0"/>
        <v xml:space="preserve"> </v>
      </c>
      <c r="L41" s="32"/>
      <c r="M41" s="32"/>
    </row>
    <row r="42" spans="1:13" s="102" customFormat="1" x14ac:dyDescent="0.25">
      <c r="A42" s="26">
        <f t="shared" si="1"/>
        <v>33</v>
      </c>
      <c r="B42" s="29"/>
      <c r="C42" s="27"/>
      <c r="D42" s="28">
        <f t="shared" si="3"/>
        <v>246</v>
      </c>
      <c r="E42" s="29"/>
      <c r="F42" s="30">
        <v>0.01</v>
      </c>
      <c r="G42" s="27" t="s">
        <v>57</v>
      </c>
      <c r="H42" s="78" t="s">
        <v>71</v>
      </c>
      <c r="I42" s="35">
        <v>1</v>
      </c>
      <c r="J42" s="29" t="s">
        <v>60</v>
      </c>
      <c r="K42" s="32">
        <f t="shared" si="0"/>
        <v>0.01</v>
      </c>
      <c r="L42" s="32">
        <v>45</v>
      </c>
      <c r="M42" s="32">
        <v>90</v>
      </c>
    </row>
    <row r="43" spans="1:13" s="102" customFormat="1" x14ac:dyDescent="0.25">
      <c r="A43" s="26">
        <f t="shared" si="1"/>
        <v>34</v>
      </c>
      <c r="B43" s="29"/>
      <c r="C43" s="27"/>
      <c r="D43" s="28">
        <f t="shared" si="3"/>
        <v>247</v>
      </c>
      <c r="E43" s="29"/>
      <c r="F43" s="30">
        <v>0.01</v>
      </c>
      <c r="G43" s="27" t="s">
        <v>57</v>
      </c>
      <c r="H43" s="34">
        <v>1894</v>
      </c>
      <c r="I43" s="35">
        <v>1</v>
      </c>
      <c r="J43" s="29" t="s">
        <v>78</v>
      </c>
      <c r="K43" s="32">
        <f t="shared" si="0"/>
        <v>0.01</v>
      </c>
      <c r="L43" s="32">
        <v>59.18</v>
      </c>
      <c r="M43" s="32">
        <v>525</v>
      </c>
    </row>
    <row r="44" spans="1:13" s="102" customFormat="1" x14ac:dyDescent="0.25">
      <c r="A44" s="26">
        <f t="shared" si="1"/>
        <v>35</v>
      </c>
      <c r="B44" s="29"/>
      <c r="C44" s="27"/>
      <c r="D44" s="28">
        <f t="shared" si="3"/>
        <v>248</v>
      </c>
      <c r="E44" s="29"/>
      <c r="F44" s="30">
        <v>0.02</v>
      </c>
      <c r="G44" s="27" t="s">
        <v>49</v>
      </c>
      <c r="H44" s="78" t="s">
        <v>71</v>
      </c>
      <c r="I44" s="35">
        <v>1</v>
      </c>
      <c r="J44" s="29" t="s">
        <v>60</v>
      </c>
      <c r="K44" s="32">
        <f t="shared" si="0"/>
        <v>0.02</v>
      </c>
      <c r="L44" s="32">
        <v>22</v>
      </c>
      <c r="M44" s="32">
        <v>90</v>
      </c>
    </row>
    <row r="45" spans="1:13" s="102" customFormat="1" x14ac:dyDescent="0.25">
      <c r="A45" s="26">
        <f t="shared" si="1"/>
        <v>36</v>
      </c>
      <c r="B45" s="29"/>
      <c r="C45" s="27"/>
      <c r="D45" s="28">
        <f t="shared" si="3"/>
        <v>249</v>
      </c>
      <c r="E45" s="29"/>
      <c r="F45" s="30"/>
      <c r="G45" s="27"/>
      <c r="H45" s="34"/>
      <c r="I45" s="35"/>
      <c r="J45" s="29"/>
      <c r="K45" s="32" t="str">
        <f t="shared" si="0"/>
        <v xml:space="preserve"> </v>
      </c>
      <c r="L45" s="32"/>
      <c r="M45" s="32"/>
    </row>
    <row r="46" spans="1:13" s="102" customFormat="1" x14ac:dyDescent="0.25">
      <c r="A46" s="26">
        <f t="shared" si="1"/>
        <v>37</v>
      </c>
      <c r="B46" s="29"/>
      <c r="C46" s="27"/>
      <c r="D46" s="28">
        <f t="shared" si="3"/>
        <v>250</v>
      </c>
      <c r="E46" s="29"/>
      <c r="F46" s="30">
        <v>0.02</v>
      </c>
      <c r="G46" s="27" t="s">
        <v>49</v>
      </c>
      <c r="H46" s="78" t="s">
        <v>71</v>
      </c>
      <c r="I46" s="35">
        <v>1</v>
      </c>
      <c r="J46" s="29" t="s">
        <v>60</v>
      </c>
      <c r="K46" s="32">
        <f t="shared" si="0"/>
        <v>0.02</v>
      </c>
      <c r="L46" s="32">
        <v>43.4</v>
      </c>
      <c r="M46" s="32">
        <v>90</v>
      </c>
    </row>
    <row r="47" spans="1:13" s="102" customFormat="1" x14ac:dyDescent="0.25">
      <c r="A47" s="26">
        <f t="shared" si="1"/>
        <v>38</v>
      </c>
      <c r="B47" s="29"/>
      <c r="C47" s="27"/>
      <c r="D47" s="28">
        <f t="shared" si="3"/>
        <v>251</v>
      </c>
      <c r="E47" s="29"/>
      <c r="F47" s="30"/>
      <c r="G47" s="27"/>
      <c r="H47" s="34"/>
      <c r="I47" s="35"/>
      <c r="J47" s="29"/>
      <c r="K47" s="32" t="str">
        <f t="shared" si="0"/>
        <v xml:space="preserve"> </v>
      </c>
      <c r="L47" s="32"/>
      <c r="M47" s="32"/>
    </row>
    <row r="48" spans="1:13" s="102" customFormat="1" x14ac:dyDescent="0.25">
      <c r="A48" s="26">
        <f t="shared" si="1"/>
        <v>39</v>
      </c>
      <c r="B48" s="29"/>
      <c r="C48" s="27"/>
      <c r="D48" s="28">
        <f t="shared" si="3"/>
        <v>252</v>
      </c>
      <c r="E48" s="29"/>
      <c r="F48" s="30">
        <v>0.02</v>
      </c>
      <c r="G48" s="27" t="s">
        <v>1599</v>
      </c>
      <c r="H48" s="34">
        <v>1894</v>
      </c>
      <c r="I48" s="35">
        <v>1</v>
      </c>
      <c r="J48" s="29" t="s">
        <v>53</v>
      </c>
      <c r="K48" s="32">
        <f t="shared" si="0"/>
        <v>0.02</v>
      </c>
      <c r="L48" s="32">
        <v>0</v>
      </c>
      <c r="M48" s="32">
        <v>14</v>
      </c>
    </row>
    <row r="49" spans="1:13" s="102" customFormat="1" x14ac:dyDescent="0.25">
      <c r="A49" s="26">
        <f t="shared" si="1"/>
        <v>40</v>
      </c>
      <c r="B49" s="29"/>
      <c r="C49" s="27"/>
      <c r="D49" s="28">
        <f t="shared" si="3"/>
        <v>253</v>
      </c>
      <c r="E49" s="29"/>
      <c r="F49" s="30">
        <v>0.03</v>
      </c>
      <c r="G49" s="27" t="s">
        <v>63</v>
      </c>
      <c r="H49" s="34">
        <v>1894</v>
      </c>
      <c r="I49" s="35">
        <v>1</v>
      </c>
      <c r="J49" s="29" t="s">
        <v>1600</v>
      </c>
      <c r="K49" s="32">
        <f t="shared" si="0"/>
        <v>0.03</v>
      </c>
      <c r="L49" s="32">
        <v>0</v>
      </c>
      <c r="M49" s="32">
        <v>13</v>
      </c>
    </row>
    <row r="50" spans="1:13" s="102" customFormat="1" x14ac:dyDescent="0.25">
      <c r="A50" s="26">
        <f t="shared" si="1"/>
        <v>41</v>
      </c>
      <c r="B50" s="29"/>
      <c r="C50" s="27"/>
      <c r="D50" s="28">
        <f t="shared" si="3"/>
        <v>254</v>
      </c>
      <c r="E50" s="29"/>
      <c r="F50" s="30">
        <v>0.04</v>
      </c>
      <c r="G50" s="27" t="s">
        <v>73</v>
      </c>
      <c r="H50" s="34">
        <v>1894</v>
      </c>
      <c r="I50" s="35">
        <v>1</v>
      </c>
      <c r="J50" s="29" t="s">
        <v>53</v>
      </c>
      <c r="K50" s="32">
        <f t="shared" si="0"/>
        <v>0.04</v>
      </c>
      <c r="L50" s="32">
        <v>0</v>
      </c>
      <c r="M50" s="32">
        <v>10</v>
      </c>
    </row>
    <row r="51" spans="1:13" s="102" customFormat="1" x14ac:dyDescent="0.25">
      <c r="A51" s="26">
        <f t="shared" si="1"/>
        <v>42</v>
      </c>
      <c r="B51" s="29"/>
      <c r="C51" s="27"/>
      <c r="D51" s="28">
        <f t="shared" si="3"/>
        <v>255</v>
      </c>
      <c r="E51" s="29"/>
      <c r="F51" s="30">
        <v>0.06</v>
      </c>
      <c r="G51" s="27" t="s">
        <v>64</v>
      </c>
      <c r="H51" s="34">
        <v>1894</v>
      </c>
      <c r="I51" s="35">
        <v>1</v>
      </c>
      <c r="J51" s="29" t="s">
        <v>53</v>
      </c>
      <c r="K51" s="32">
        <f t="shared" si="0"/>
        <v>0.06</v>
      </c>
      <c r="L51" s="32">
        <v>0</v>
      </c>
      <c r="M51" s="32">
        <v>30</v>
      </c>
    </row>
    <row r="52" spans="1:13" s="102" customFormat="1" x14ac:dyDescent="0.25">
      <c r="A52" s="26">
        <f t="shared" si="1"/>
        <v>43</v>
      </c>
      <c r="B52" s="29"/>
      <c r="C52" s="27"/>
      <c r="D52" s="28">
        <f t="shared" si="3"/>
        <v>256</v>
      </c>
      <c r="E52" s="29"/>
      <c r="F52" s="30"/>
      <c r="G52" s="27"/>
      <c r="H52" s="34"/>
      <c r="I52" s="35"/>
      <c r="J52" s="29"/>
      <c r="K52" s="32" t="str">
        <f t="shared" si="0"/>
        <v xml:space="preserve"> </v>
      </c>
      <c r="L52" s="32"/>
      <c r="M52" s="32"/>
    </row>
    <row r="53" spans="1:13" s="102" customFormat="1" x14ac:dyDescent="0.25">
      <c r="A53" s="26">
        <f t="shared" si="1"/>
        <v>44</v>
      </c>
      <c r="B53" s="29"/>
      <c r="C53" s="27"/>
      <c r="D53" s="28">
        <f t="shared" si="3"/>
        <v>257</v>
      </c>
      <c r="E53" s="29"/>
      <c r="F53" s="30"/>
      <c r="G53" s="27"/>
      <c r="H53" s="34"/>
      <c r="I53" s="35"/>
      <c r="J53" s="29"/>
      <c r="K53" s="32" t="str">
        <f t="shared" si="0"/>
        <v xml:space="preserve"> </v>
      </c>
      <c r="L53" s="32"/>
      <c r="M53" s="32"/>
    </row>
    <row r="54" spans="1:13" s="102" customFormat="1" x14ac:dyDescent="0.25">
      <c r="A54" s="26">
        <f t="shared" si="1"/>
        <v>45</v>
      </c>
      <c r="B54" s="29"/>
      <c r="C54" s="27"/>
      <c r="D54" s="28">
        <f t="shared" si="3"/>
        <v>258</v>
      </c>
      <c r="E54" s="29"/>
      <c r="F54" s="30"/>
      <c r="G54" s="27"/>
      <c r="H54" s="34"/>
      <c r="I54" s="35"/>
      <c r="J54" s="29"/>
      <c r="K54" s="32" t="str">
        <f t="shared" si="0"/>
        <v xml:space="preserve"> </v>
      </c>
      <c r="L54" s="32"/>
      <c r="M54" s="32"/>
    </row>
    <row r="55" spans="1:13" s="102" customFormat="1" x14ac:dyDescent="0.25">
      <c r="A55" s="26">
        <f t="shared" si="1"/>
        <v>46</v>
      </c>
      <c r="B55" s="29"/>
      <c r="C55" s="27"/>
      <c r="D55" s="28">
        <f t="shared" si="3"/>
        <v>259</v>
      </c>
      <c r="E55" s="29"/>
      <c r="F55" s="30"/>
      <c r="G55" s="27"/>
      <c r="H55" s="34"/>
      <c r="I55" s="35"/>
      <c r="J55" s="29"/>
      <c r="K55" s="32" t="str">
        <f t="shared" si="0"/>
        <v xml:space="preserve"> </v>
      </c>
      <c r="L55" s="32"/>
      <c r="M55" s="32"/>
    </row>
    <row r="56" spans="1:13" s="102" customFormat="1" x14ac:dyDescent="0.25">
      <c r="A56" s="26">
        <f t="shared" si="1"/>
        <v>47</v>
      </c>
      <c r="B56" s="29"/>
      <c r="C56" s="27"/>
      <c r="D56" s="28">
        <f t="shared" si="3"/>
        <v>260</v>
      </c>
      <c r="E56" s="29"/>
      <c r="F56" s="30"/>
      <c r="G56" s="27"/>
      <c r="H56" s="34"/>
      <c r="I56" s="35"/>
      <c r="J56" s="29"/>
      <c r="K56" s="32" t="str">
        <f t="shared" si="0"/>
        <v xml:space="preserve"> </v>
      </c>
      <c r="L56" s="32"/>
      <c r="M56" s="32"/>
    </row>
    <row r="57" spans="1:13" s="102" customFormat="1" x14ac:dyDescent="0.25">
      <c r="A57" s="26">
        <f t="shared" si="1"/>
        <v>48</v>
      </c>
      <c r="B57" s="29"/>
      <c r="C57" s="27"/>
      <c r="D57" s="28">
        <f t="shared" si="3"/>
        <v>261</v>
      </c>
      <c r="E57" s="29"/>
      <c r="F57" s="30"/>
      <c r="G57" s="27"/>
      <c r="H57" s="34"/>
      <c r="I57" s="35"/>
      <c r="J57" s="29"/>
      <c r="K57" s="32" t="str">
        <f t="shared" si="0"/>
        <v xml:space="preserve"> </v>
      </c>
      <c r="L57" s="32"/>
      <c r="M57" s="32"/>
    </row>
    <row r="58" spans="1:13" s="102" customFormat="1" x14ac:dyDescent="0.25">
      <c r="A58" s="26">
        <f t="shared" si="1"/>
        <v>49</v>
      </c>
      <c r="B58" s="29"/>
      <c r="C58" s="27"/>
      <c r="D58" s="36" t="s">
        <v>72</v>
      </c>
      <c r="E58" s="29"/>
      <c r="F58" s="30"/>
      <c r="G58" s="27"/>
      <c r="H58" s="34"/>
      <c r="I58" s="35"/>
      <c r="J58" s="29"/>
      <c r="K58" s="32" t="str">
        <f t="shared" si="0"/>
        <v xml:space="preserve"> </v>
      </c>
      <c r="L58" s="32"/>
      <c r="M58" s="32"/>
    </row>
    <row r="59" spans="1:13" s="102" customFormat="1" x14ac:dyDescent="0.25">
      <c r="A59" s="26">
        <f t="shared" si="1"/>
        <v>50</v>
      </c>
      <c r="B59" s="29"/>
      <c r="C59" s="27"/>
      <c r="D59" s="28">
        <v>262</v>
      </c>
      <c r="E59" s="29"/>
      <c r="F59" s="30"/>
      <c r="G59" s="27"/>
      <c r="H59" s="34"/>
      <c r="I59" s="35"/>
      <c r="J59" s="29"/>
      <c r="K59" s="32" t="str">
        <f t="shared" si="0"/>
        <v xml:space="preserve"> </v>
      </c>
      <c r="L59" s="32"/>
      <c r="M59" s="32"/>
    </row>
    <row r="60" spans="1:13" s="102" customFormat="1" x14ac:dyDescent="0.25">
      <c r="A60" s="26">
        <f t="shared" si="1"/>
        <v>51</v>
      </c>
      <c r="B60" s="29"/>
      <c r="C60" s="27"/>
      <c r="D60" s="28">
        <f t="shared" si="3"/>
        <v>263</v>
      </c>
      <c r="E60" s="29"/>
      <c r="F60" s="30"/>
      <c r="G60" s="27"/>
      <c r="H60" s="34"/>
      <c r="I60" s="35"/>
      <c r="J60" s="29"/>
      <c r="K60" s="32" t="str">
        <f t="shared" si="0"/>
        <v xml:space="preserve"> </v>
      </c>
      <c r="L60" s="32"/>
      <c r="M60" s="32"/>
    </row>
    <row r="61" spans="1:13" s="102" customFormat="1" x14ac:dyDescent="0.25">
      <c r="A61" s="26">
        <f t="shared" si="1"/>
        <v>52</v>
      </c>
      <c r="B61" s="29"/>
      <c r="C61" s="27"/>
      <c r="D61" s="28">
        <f t="shared" si="3"/>
        <v>264</v>
      </c>
      <c r="E61" s="29"/>
      <c r="F61" s="30">
        <v>0.01</v>
      </c>
      <c r="G61" s="27" t="s">
        <v>57</v>
      </c>
      <c r="H61" s="34">
        <v>1895</v>
      </c>
      <c r="I61" s="35">
        <v>1</v>
      </c>
      <c r="J61" s="29" t="s">
        <v>1601</v>
      </c>
      <c r="K61" s="32">
        <f t="shared" si="0"/>
        <v>0.01</v>
      </c>
      <c r="L61" s="32">
        <v>7</v>
      </c>
      <c r="M61" s="32">
        <v>17.5</v>
      </c>
    </row>
    <row r="62" spans="1:13" s="102" customFormat="1" x14ac:dyDescent="0.25">
      <c r="A62" s="26">
        <f t="shared" si="1"/>
        <v>53</v>
      </c>
      <c r="B62" s="29"/>
      <c r="C62" s="27"/>
      <c r="D62" s="28">
        <f t="shared" si="3"/>
        <v>265</v>
      </c>
      <c r="E62" s="29"/>
      <c r="F62" s="30">
        <v>0.02</v>
      </c>
      <c r="G62" s="27" t="s">
        <v>49</v>
      </c>
      <c r="H62" s="34">
        <v>1895</v>
      </c>
      <c r="I62" s="35">
        <v>1</v>
      </c>
      <c r="J62" s="29" t="s">
        <v>60</v>
      </c>
      <c r="K62" s="32">
        <f t="shared" si="0"/>
        <v>0.02</v>
      </c>
      <c r="L62" s="32">
        <v>52</v>
      </c>
      <c r="M62" s="32">
        <v>82.5</v>
      </c>
    </row>
    <row r="63" spans="1:13" s="102" customFormat="1" x14ac:dyDescent="0.25">
      <c r="A63" s="26">
        <f t="shared" si="1"/>
        <v>54</v>
      </c>
      <c r="B63" s="29"/>
      <c r="C63" s="27"/>
      <c r="D63" s="28">
        <f t="shared" si="3"/>
        <v>266</v>
      </c>
      <c r="E63" s="29"/>
      <c r="F63" s="30">
        <v>0.02</v>
      </c>
      <c r="G63" s="27" t="s">
        <v>49</v>
      </c>
      <c r="H63" s="34">
        <v>1895</v>
      </c>
      <c r="I63" s="35">
        <v>1</v>
      </c>
      <c r="J63" s="29" t="s">
        <v>1670</v>
      </c>
      <c r="K63" s="32">
        <f t="shared" si="0"/>
        <v>0.02</v>
      </c>
      <c r="L63" s="32">
        <v>69.900000000000006</v>
      </c>
      <c r="M63" s="32">
        <v>65</v>
      </c>
    </row>
    <row r="64" spans="1:13" s="102" customFormat="1" x14ac:dyDescent="0.25">
      <c r="A64" s="26">
        <f t="shared" si="1"/>
        <v>55</v>
      </c>
      <c r="B64" s="29"/>
      <c r="C64" s="27"/>
      <c r="D64" s="28">
        <f t="shared" si="3"/>
        <v>267</v>
      </c>
      <c r="E64" s="29"/>
      <c r="F64" s="30">
        <v>0.02</v>
      </c>
      <c r="G64" s="27" t="s">
        <v>49</v>
      </c>
      <c r="H64" s="34">
        <v>1895</v>
      </c>
      <c r="I64" s="35">
        <v>1</v>
      </c>
      <c r="J64" s="29" t="s">
        <v>60</v>
      </c>
      <c r="K64" s="32">
        <f t="shared" si="0"/>
        <v>0.02</v>
      </c>
      <c r="L64" s="32">
        <v>6.5</v>
      </c>
      <c r="M64" s="32">
        <v>16</v>
      </c>
    </row>
    <row r="65" spans="1:13" s="102" customFormat="1" x14ac:dyDescent="0.25">
      <c r="A65" s="26">
        <f t="shared" si="1"/>
        <v>56</v>
      </c>
      <c r="B65" s="29"/>
      <c r="C65" s="27"/>
      <c r="D65" s="28">
        <f t="shared" si="3"/>
        <v>268</v>
      </c>
      <c r="E65" s="29"/>
      <c r="F65" s="30">
        <v>0.03</v>
      </c>
      <c r="G65" s="27" t="s">
        <v>63</v>
      </c>
      <c r="H65" s="34">
        <v>1895</v>
      </c>
      <c r="I65" s="35">
        <v>1</v>
      </c>
      <c r="J65" s="29" t="s">
        <v>1612</v>
      </c>
      <c r="K65" s="32">
        <f t="shared" si="0"/>
        <v>0.03</v>
      </c>
      <c r="L65" s="32">
        <v>39</v>
      </c>
      <c r="M65" s="32">
        <v>67.5</v>
      </c>
    </row>
    <row r="66" spans="1:13" s="102" customFormat="1" x14ac:dyDescent="0.25">
      <c r="A66" s="26">
        <f t="shared" si="1"/>
        <v>57</v>
      </c>
      <c r="B66" s="29"/>
      <c r="C66" s="27"/>
      <c r="D66" s="28">
        <f t="shared" si="3"/>
        <v>269</v>
      </c>
      <c r="E66" s="29"/>
      <c r="F66" s="30">
        <v>0.04</v>
      </c>
      <c r="G66" s="27" t="s">
        <v>73</v>
      </c>
      <c r="H66" s="34">
        <v>1895</v>
      </c>
      <c r="I66" s="35">
        <v>1</v>
      </c>
      <c r="J66" s="29" t="s">
        <v>1679</v>
      </c>
      <c r="K66" s="32">
        <f t="shared" si="0"/>
        <v>0.04</v>
      </c>
      <c r="L66" s="32">
        <v>35.53</v>
      </c>
      <c r="M66" s="32">
        <v>1000</v>
      </c>
    </row>
    <row r="67" spans="1:13" s="102" customFormat="1" x14ac:dyDescent="0.25">
      <c r="A67" s="26">
        <f t="shared" si="1"/>
        <v>58</v>
      </c>
      <c r="B67" s="29"/>
      <c r="C67" s="27"/>
      <c r="D67" s="28">
        <f t="shared" si="3"/>
        <v>270</v>
      </c>
      <c r="E67" s="29"/>
      <c r="F67" s="30">
        <v>0.05</v>
      </c>
      <c r="G67" s="27" t="s">
        <v>74</v>
      </c>
      <c r="H67" s="34">
        <v>1895</v>
      </c>
      <c r="I67" s="35">
        <v>1</v>
      </c>
      <c r="J67" s="29" t="s">
        <v>78</v>
      </c>
      <c r="K67" s="32">
        <f t="shared" si="0"/>
        <v>0.05</v>
      </c>
      <c r="L67" s="32">
        <v>40</v>
      </c>
      <c r="M67" s="32">
        <v>250</v>
      </c>
    </row>
    <row r="68" spans="1:13" s="102" customFormat="1" x14ac:dyDescent="0.25">
      <c r="A68" s="26">
        <f t="shared" si="1"/>
        <v>59</v>
      </c>
      <c r="B68" s="29"/>
      <c r="C68" s="27"/>
      <c r="D68" s="28">
        <f t="shared" si="3"/>
        <v>271</v>
      </c>
      <c r="E68" s="29"/>
      <c r="F68" s="30"/>
      <c r="G68" s="27"/>
      <c r="H68" s="34"/>
      <c r="I68" s="35"/>
      <c r="J68" s="29"/>
      <c r="K68" s="32" t="str">
        <f t="shared" si="0"/>
        <v xml:space="preserve"> </v>
      </c>
      <c r="L68" s="32"/>
      <c r="M68" s="32"/>
    </row>
    <row r="69" spans="1:13" s="102" customFormat="1" x14ac:dyDescent="0.25">
      <c r="A69" s="26">
        <f t="shared" si="1"/>
        <v>60</v>
      </c>
      <c r="B69" s="29"/>
      <c r="C69" s="27"/>
      <c r="D69" s="28">
        <f t="shared" si="3"/>
        <v>272</v>
      </c>
      <c r="E69" s="29"/>
      <c r="F69" s="30">
        <v>0.08</v>
      </c>
      <c r="G69" s="27" t="s">
        <v>66</v>
      </c>
      <c r="H69" s="34">
        <v>1895</v>
      </c>
      <c r="I69" s="35">
        <v>1</v>
      </c>
      <c r="J69" s="29" t="s">
        <v>54</v>
      </c>
      <c r="K69" s="32">
        <f t="shared" si="0"/>
        <v>0.08</v>
      </c>
      <c r="L69" s="32">
        <v>71.010000000000005</v>
      </c>
      <c r="M69" s="32">
        <v>325</v>
      </c>
    </row>
    <row r="70" spans="1:13" s="102" customFormat="1" x14ac:dyDescent="0.25">
      <c r="A70" s="26">
        <f t="shared" si="1"/>
        <v>61</v>
      </c>
      <c r="B70" s="29"/>
      <c r="C70" s="27"/>
      <c r="D70" s="28">
        <f t="shared" si="3"/>
        <v>273</v>
      </c>
      <c r="E70" s="29"/>
      <c r="F70" s="30"/>
      <c r="G70" s="27"/>
      <c r="H70" s="34"/>
      <c r="I70" s="35"/>
      <c r="J70" s="29"/>
      <c r="K70" s="32" t="str">
        <f t="shared" si="0"/>
        <v xml:space="preserve"> </v>
      </c>
      <c r="L70" s="32"/>
      <c r="M70" s="32"/>
    </row>
    <row r="71" spans="1:13" s="102" customFormat="1" x14ac:dyDescent="0.25">
      <c r="A71" s="26">
        <f t="shared" si="1"/>
        <v>62</v>
      </c>
      <c r="B71" s="29"/>
      <c r="C71" s="27"/>
      <c r="D71" s="28">
        <f t="shared" si="3"/>
        <v>274</v>
      </c>
      <c r="E71" s="29"/>
      <c r="F71" s="30"/>
      <c r="G71" s="27"/>
      <c r="H71" s="34"/>
      <c r="I71" s="35"/>
      <c r="J71" s="27"/>
      <c r="K71" s="32" t="str">
        <f t="shared" si="0"/>
        <v xml:space="preserve"> </v>
      </c>
      <c r="L71" s="32"/>
      <c r="M71" s="32"/>
    </row>
    <row r="72" spans="1:13" s="102" customFormat="1" x14ac:dyDescent="0.25">
      <c r="A72" s="26">
        <f t="shared" si="1"/>
        <v>63</v>
      </c>
      <c r="B72" s="29"/>
      <c r="C72" s="27"/>
      <c r="D72" s="28">
        <f t="shared" si="3"/>
        <v>275</v>
      </c>
      <c r="E72" s="29"/>
      <c r="F72" s="30"/>
      <c r="G72" s="27"/>
      <c r="H72" s="34"/>
      <c r="I72" s="35"/>
      <c r="J72" s="29"/>
      <c r="K72" s="32" t="str">
        <f t="shared" si="0"/>
        <v xml:space="preserve"> </v>
      </c>
      <c r="L72" s="32"/>
      <c r="M72" s="32"/>
    </row>
    <row r="73" spans="1:13" s="102" customFormat="1" x14ac:dyDescent="0.25">
      <c r="A73" s="26">
        <f t="shared" si="1"/>
        <v>64</v>
      </c>
      <c r="B73" s="29"/>
      <c r="C73" s="27"/>
      <c r="D73" s="28">
        <f t="shared" si="3"/>
        <v>276</v>
      </c>
      <c r="E73" s="29"/>
      <c r="F73" s="30"/>
      <c r="G73" s="27"/>
      <c r="H73" s="34"/>
      <c r="I73" s="35"/>
      <c r="J73" s="29"/>
      <c r="K73" s="32" t="str">
        <f t="shared" si="0"/>
        <v xml:space="preserve"> </v>
      </c>
      <c r="L73" s="32"/>
      <c r="M73" s="32"/>
    </row>
    <row r="74" spans="1:13" s="102" customFormat="1" x14ac:dyDescent="0.25">
      <c r="A74" s="26">
        <f t="shared" si="1"/>
        <v>65</v>
      </c>
      <c r="B74" s="27" t="s">
        <v>30</v>
      </c>
      <c r="C74" s="27"/>
      <c r="D74" s="36" t="s">
        <v>76</v>
      </c>
      <c r="E74" s="29"/>
      <c r="F74" s="30"/>
      <c r="G74" s="27"/>
      <c r="H74" s="34"/>
      <c r="I74" s="35"/>
      <c r="J74" s="29"/>
      <c r="K74" s="32" t="str">
        <f t="shared" ref="K74:K84" si="4">IF(F74*I74&gt;0,F74*I74," ")</f>
        <v xml:space="preserve"> </v>
      </c>
      <c r="L74" s="32"/>
      <c r="M74" s="32"/>
    </row>
    <row r="75" spans="1:13" s="102" customFormat="1" x14ac:dyDescent="0.25">
      <c r="A75" s="26">
        <f t="shared" ref="A75:A84" si="5">A74+1</f>
        <v>66</v>
      </c>
      <c r="B75" s="29"/>
      <c r="C75" s="27"/>
      <c r="D75" s="28">
        <v>277</v>
      </c>
      <c r="E75" s="29"/>
      <c r="F75" s="30"/>
      <c r="G75" s="27"/>
      <c r="H75" s="34"/>
      <c r="I75" s="35"/>
      <c r="J75" s="27"/>
      <c r="K75" s="32" t="str">
        <f t="shared" si="4"/>
        <v xml:space="preserve"> </v>
      </c>
      <c r="L75" s="32"/>
      <c r="M75" s="32"/>
    </row>
    <row r="76" spans="1:13" s="102" customFormat="1" x14ac:dyDescent="0.25">
      <c r="A76" s="26">
        <f t="shared" si="5"/>
        <v>67</v>
      </c>
      <c r="B76" s="29"/>
      <c r="C76" s="27"/>
      <c r="D76" s="28">
        <f t="shared" si="3"/>
        <v>278</v>
      </c>
      <c r="E76" s="29"/>
      <c r="F76" s="30"/>
      <c r="G76" s="27"/>
      <c r="H76" s="34"/>
      <c r="I76" s="35"/>
      <c r="J76" s="29"/>
      <c r="K76" s="32" t="str">
        <f t="shared" si="4"/>
        <v xml:space="preserve"> </v>
      </c>
      <c r="L76" s="32"/>
      <c r="M76" s="32"/>
    </row>
    <row r="77" spans="1:13" s="102" customFormat="1" x14ac:dyDescent="0.25">
      <c r="A77" s="26">
        <f t="shared" si="5"/>
        <v>68</v>
      </c>
      <c r="B77" s="29"/>
      <c r="C77" s="27"/>
      <c r="D77" s="28">
        <f t="shared" si="3"/>
        <v>279</v>
      </c>
      <c r="E77" s="29"/>
      <c r="F77" s="30">
        <v>0.01</v>
      </c>
      <c r="G77" s="27" t="s">
        <v>57</v>
      </c>
      <c r="H77" s="78" t="s">
        <v>77</v>
      </c>
      <c r="I77" s="35">
        <v>1</v>
      </c>
      <c r="J77" s="29" t="s">
        <v>78</v>
      </c>
      <c r="K77" s="32">
        <f t="shared" si="4"/>
        <v>0.01</v>
      </c>
      <c r="L77" s="32">
        <v>15</v>
      </c>
      <c r="M77" s="32">
        <v>75</v>
      </c>
    </row>
    <row r="78" spans="1:13" s="102" customFormat="1" x14ac:dyDescent="0.25">
      <c r="A78" s="26">
        <f t="shared" si="5"/>
        <v>69</v>
      </c>
      <c r="B78" s="29"/>
      <c r="C78" s="27"/>
      <c r="D78" s="36" t="s">
        <v>79</v>
      </c>
      <c r="E78" s="29"/>
      <c r="F78" s="30">
        <v>0.02</v>
      </c>
      <c r="G78" s="27" t="s">
        <v>49</v>
      </c>
      <c r="H78" s="34">
        <v>1898</v>
      </c>
      <c r="I78" s="35">
        <v>1</v>
      </c>
      <c r="J78" s="79" t="s">
        <v>60</v>
      </c>
      <c r="K78" s="32">
        <f t="shared" si="4"/>
        <v>0.02</v>
      </c>
      <c r="L78" s="32">
        <v>10.64</v>
      </c>
      <c r="M78" s="32">
        <v>25</v>
      </c>
    </row>
    <row r="79" spans="1:13" s="102" customFormat="1" x14ac:dyDescent="0.25">
      <c r="A79" s="26">
        <f t="shared" si="5"/>
        <v>70</v>
      </c>
      <c r="B79" s="29"/>
      <c r="C79" s="27"/>
      <c r="D79" s="28">
        <v>280</v>
      </c>
      <c r="E79" s="29" t="s">
        <v>51</v>
      </c>
      <c r="F79" s="30">
        <v>0.04</v>
      </c>
      <c r="G79" s="27" t="s">
        <v>73</v>
      </c>
      <c r="H79" s="34">
        <v>1898</v>
      </c>
      <c r="I79" s="35">
        <v>1</v>
      </c>
      <c r="J79" s="29" t="s">
        <v>54</v>
      </c>
      <c r="K79" s="32">
        <f t="shared" si="4"/>
        <v>0.04</v>
      </c>
      <c r="L79" s="32">
        <v>40</v>
      </c>
      <c r="M79" s="32">
        <v>115</v>
      </c>
    </row>
    <row r="80" spans="1:13" s="102" customFormat="1" x14ac:dyDescent="0.25">
      <c r="A80" s="26">
        <f t="shared" si="5"/>
        <v>71</v>
      </c>
      <c r="B80" s="29"/>
      <c r="C80" s="27"/>
      <c r="D80" s="28">
        <f t="shared" si="3"/>
        <v>281</v>
      </c>
      <c r="E80" s="29"/>
      <c r="F80" s="30">
        <v>0.05</v>
      </c>
      <c r="G80" s="27" t="s">
        <v>74</v>
      </c>
      <c r="H80" s="34">
        <v>1898</v>
      </c>
      <c r="I80" s="35">
        <v>1</v>
      </c>
      <c r="J80" s="29" t="s">
        <v>78</v>
      </c>
      <c r="K80" s="32">
        <f t="shared" si="4"/>
        <v>0.05</v>
      </c>
      <c r="L80" s="32">
        <v>45</v>
      </c>
      <c r="M80" s="32">
        <v>240</v>
      </c>
    </row>
    <row r="81" spans="1:13" s="102" customFormat="1" x14ac:dyDescent="0.25">
      <c r="A81" s="26">
        <f t="shared" si="5"/>
        <v>72</v>
      </c>
      <c r="B81" s="29"/>
      <c r="C81" s="27"/>
      <c r="D81" s="28">
        <f t="shared" si="3"/>
        <v>282</v>
      </c>
      <c r="E81" s="29"/>
      <c r="F81" s="30">
        <v>0.06</v>
      </c>
      <c r="G81" s="27" t="s">
        <v>64</v>
      </c>
      <c r="H81" s="34">
        <v>1898</v>
      </c>
      <c r="I81" s="35">
        <v>1</v>
      </c>
      <c r="J81" s="29" t="s">
        <v>1612</v>
      </c>
      <c r="K81" s="32">
        <f t="shared" si="4"/>
        <v>0.06</v>
      </c>
      <c r="L81" s="32">
        <v>48.25</v>
      </c>
      <c r="M81" s="32">
        <v>87.5</v>
      </c>
    </row>
    <row r="82" spans="1:13" s="102" customFormat="1" x14ac:dyDescent="0.25">
      <c r="A82" s="26">
        <f t="shared" si="5"/>
        <v>73</v>
      </c>
      <c r="B82" s="29"/>
      <c r="C82" s="27"/>
      <c r="D82" s="36" t="s">
        <v>80</v>
      </c>
      <c r="E82" s="29"/>
      <c r="F82" s="30"/>
      <c r="G82" s="27"/>
      <c r="H82" s="34"/>
      <c r="I82" s="35"/>
      <c r="J82" s="29"/>
      <c r="K82" s="32" t="str">
        <f t="shared" si="4"/>
        <v xml:space="preserve"> </v>
      </c>
      <c r="L82" s="32"/>
      <c r="M82" s="32"/>
    </row>
    <row r="83" spans="1:13" s="102" customFormat="1" x14ac:dyDescent="0.25">
      <c r="A83" s="26">
        <f t="shared" si="5"/>
        <v>74</v>
      </c>
      <c r="B83" s="29"/>
      <c r="C83" s="27"/>
      <c r="D83" s="28">
        <v>283</v>
      </c>
      <c r="E83" s="29"/>
      <c r="F83" s="30"/>
      <c r="G83" s="27"/>
      <c r="H83" s="34"/>
      <c r="I83" s="35"/>
      <c r="J83" s="27"/>
      <c r="K83" s="32" t="str">
        <f t="shared" si="4"/>
        <v xml:space="preserve"> </v>
      </c>
      <c r="L83" s="32"/>
      <c r="M83" s="32"/>
    </row>
    <row r="84" spans="1:13" s="102" customFormat="1" ht="16.5" thickBot="1" x14ac:dyDescent="0.3">
      <c r="A84" s="26">
        <f t="shared" si="5"/>
        <v>75</v>
      </c>
      <c r="B84" s="29"/>
      <c r="C84" s="27"/>
      <c r="D84" s="28">
        <f t="shared" si="3"/>
        <v>284</v>
      </c>
      <c r="E84" s="29"/>
      <c r="F84" s="30"/>
      <c r="G84" s="27"/>
      <c r="H84" s="34"/>
      <c r="I84" s="35"/>
      <c r="J84" s="29"/>
      <c r="K84" s="32" t="str">
        <f t="shared" si="4"/>
        <v xml:space="preserve"> </v>
      </c>
      <c r="L84" s="32"/>
      <c r="M84" s="32"/>
    </row>
    <row r="85" spans="1:13" s="102" customFormat="1" ht="16.5" thickTop="1" x14ac:dyDescent="0.25">
      <c r="A85" s="37"/>
      <c r="B85" s="38"/>
      <c r="C85" s="38"/>
      <c r="D85" s="39"/>
      <c r="E85" s="38"/>
      <c r="F85" s="40"/>
      <c r="G85" s="38"/>
      <c r="H85" s="38"/>
      <c r="I85" s="41"/>
      <c r="J85" s="42"/>
      <c r="K85" s="43"/>
      <c r="L85" s="105"/>
      <c r="M85" s="106"/>
    </row>
    <row r="86" spans="1:13" s="102" customFormat="1" ht="16.5" thickBot="1" x14ac:dyDescent="0.3">
      <c r="A86" s="46"/>
      <c r="B86" s="47" t="s">
        <v>36</v>
      </c>
      <c r="C86" s="48"/>
      <c r="D86" s="49"/>
      <c r="E86" s="48"/>
      <c r="F86" s="50"/>
      <c r="G86" s="48"/>
      <c r="H86" s="48"/>
      <c r="I86" s="51"/>
      <c r="J86" s="52" t="s">
        <v>2</v>
      </c>
      <c r="K86" s="107"/>
      <c r="L86" s="107"/>
      <c r="M86" s="108"/>
    </row>
    <row r="87" spans="1:13" s="102" customFormat="1" ht="16.5" thickTop="1" x14ac:dyDescent="0.25">
      <c r="A87" s="46"/>
      <c r="B87" s="55"/>
      <c r="C87" s="48"/>
      <c r="D87" s="49"/>
      <c r="E87" s="56"/>
      <c r="F87" s="57"/>
      <c r="G87" s="56"/>
      <c r="H87" s="56"/>
      <c r="I87" s="51"/>
      <c r="J87" s="109"/>
      <c r="K87" s="110"/>
      <c r="L87" s="110"/>
      <c r="M87" s="111"/>
    </row>
    <row r="88" spans="1:13" s="102" customFormat="1" x14ac:dyDescent="0.25">
      <c r="A88" s="46"/>
      <c r="B88" s="47"/>
      <c r="C88" s="48"/>
      <c r="D88" s="49"/>
      <c r="E88" s="56"/>
      <c r="F88" s="57"/>
      <c r="G88" s="56"/>
      <c r="H88" s="56"/>
      <c r="I88" s="51"/>
      <c r="J88" s="61" t="s">
        <v>39</v>
      </c>
      <c r="K88" s="112"/>
      <c r="L88" s="63"/>
      <c r="M88" s="64">
        <f>SUM(K10:K84)</f>
        <v>2.3799999999999994</v>
      </c>
    </row>
    <row r="89" spans="1:13" s="102" customFormat="1" x14ac:dyDescent="0.25">
      <c r="A89" s="46"/>
      <c r="B89" s="48"/>
      <c r="C89" s="48"/>
      <c r="D89" s="49"/>
      <c r="E89" s="56"/>
      <c r="F89" s="57"/>
      <c r="G89" s="56"/>
      <c r="H89" s="56"/>
      <c r="I89" s="51"/>
      <c r="J89" s="61" t="s">
        <v>40</v>
      </c>
      <c r="K89" s="112"/>
      <c r="L89" s="63"/>
      <c r="M89" s="64">
        <f>SUM(L10:L84)</f>
        <v>1539.66</v>
      </c>
    </row>
    <row r="90" spans="1:13" s="102" customFormat="1" x14ac:dyDescent="0.25">
      <c r="A90" s="46"/>
      <c r="B90" s="48"/>
      <c r="C90" s="48"/>
      <c r="D90" s="49"/>
      <c r="E90" s="48"/>
      <c r="F90" s="50"/>
      <c r="G90" s="48"/>
      <c r="H90" s="48"/>
      <c r="I90" s="51"/>
      <c r="J90" s="61" t="s">
        <v>41</v>
      </c>
      <c r="K90" s="112"/>
      <c r="L90" s="63"/>
      <c r="M90" s="64">
        <f>SUM(M10:M84)</f>
        <v>7585.75</v>
      </c>
    </row>
    <row r="91" spans="1:13" s="102" customFormat="1" ht="16.5" thickBot="1" x14ac:dyDescent="0.3">
      <c r="A91" s="65"/>
      <c r="B91" s="66"/>
      <c r="C91" s="66"/>
      <c r="D91" s="67"/>
      <c r="E91" s="66"/>
      <c r="F91" s="68"/>
      <c r="G91" s="66"/>
      <c r="H91" s="66"/>
      <c r="I91" s="69"/>
      <c r="J91" s="70" t="s">
        <v>42</v>
      </c>
      <c r="K91" s="113"/>
      <c r="L91" s="113"/>
      <c r="M91" s="72">
        <f>SUM(I10:I84)</f>
        <v>41</v>
      </c>
    </row>
    <row r="92" spans="1:13" s="102" customFormat="1" ht="16.5" thickTop="1" x14ac:dyDescent="0.25">
      <c r="A92" s="114"/>
      <c r="B92" s="74" t="s">
        <v>1584</v>
      </c>
      <c r="C92" s="115"/>
      <c r="D92" s="115"/>
      <c r="E92" s="115"/>
      <c r="F92" s="116"/>
      <c r="G92" s="115"/>
      <c r="H92" s="115"/>
      <c r="I92" s="115"/>
      <c r="J92" s="115"/>
      <c r="K92" s="116"/>
      <c r="L92" s="116"/>
      <c r="M92" s="117"/>
    </row>
  </sheetData>
  <printOptions gridLinesSet="0"/>
  <pageMargins left="0.75" right="0.25" top="0.75" bottom="0.55000000000000004" header="0.5" footer="0.5"/>
  <pageSetup scale="48" orientation="portrait" horizontalDpi="300" verticalDpi="300" r:id="rId1"/>
  <headerFooter alignWithMargins="0">
    <oddHeader>&amp;L&amp;D</oddHeader>
    <oddFooter>&amp;LREGISS04.XLS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92"/>
  <sheetViews>
    <sheetView showGridLines="0" zoomScale="80" zoomScaleNormal="8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52.42578125" style="11" customWidth="1"/>
    <col min="11" max="12" width="10" style="11" customWidth="1"/>
    <col min="13" max="13" width="13.85546875" style="11" customWidth="1"/>
    <col min="14" max="14" width="2.28515625" style="11" customWidth="1"/>
    <col min="15" max="16384" width="12.5703125" style="11"/>
  </cols>
  <sheetData>
    <row r="1" spans="1:14" s="102" customFormat="1" x14ac:dyDescent="0.25">
      <c r="L1" s="103" t="s">
        <v>15</v>
      </c>
    </row>
    <row r="2" spans="1:14" s="102" customFormat="1" x14ac:dyDescent="0.25"/>
    <row r="3" spans="1:14" s="102" customFormat="1" ht="30.75" x14ac:dyDescent="0.45">
      <c r="A3" s="13" t="s">
        <v>0</v>
      </c>
      <c r="B3" s="104"/>
      <c r="C3" s="104"/>
      <c r="D3" s="104"/>
      <c r="E3" s="104"/>
      <c r="F3" s="104"/>
      <c r="G3" s="13"/>
      <c r="H3" s="104"/>
      <c r="I3" s="104"/>
      <c r="J3" s="104"/>
      <c r="K3" s="104"/>
      <c r="L3" s="104"/>
      <c r="M3" s="104"/>
      <c r="N3" s="104"/>
    </row>
    <row r="4" spans="1:14" s="102" customFormat="1" ht="30.75" x14ac:dyDescent="0.45">
      <c r="A4" s="13" t="s">
        <v>1</v>
      </c>
      <c r="B4" s="104"/>
      <c r="C4" s="104"/>
      <c r="D4" s="104"/>
      <c r="E4" s="104"/>
      <c r="F4" s="104"/>
      <c r="G4" s="13"/>
      <c r="H4" s="104"/>
      <c r="I4" s="104"/>
      <c r="J4" s="104"/>
      <c r="K4" s="104"/>
      <c r="L4" s="104"/>
      <c r="M4" s="104"/>
      <c r="N4" s="104"/>
    </row>
    <row r="5" spans="1:14" s="102" customFormat="1" ht="30.75" x14ac:dyDescent="0.45">
      <c r="A5" s="13" t="s">
        <v>16</v>
      </c>
      <c r="B5" s="104"/>
      <c r="C5" s="104"/>
      <c r="D5" s="104"/>
      <c r="E5" s="104"/>
      <c r="F5" s="104"/>
      <c r="G5" s="13"/>
      <c r="H5" s="104"/>
      <c r="I5" s="104"/>
      <c r="J5" s="104"/>
      <c r="K5" s="104"/>
      <c r="L5" s="104"/>
      <c r="M5" s="104"/>
      <c r="N5" s="104"/>
    </row>
    <row r="6" spans="1:14" s="102" customFormat="1" x14ac:dyDescent="0.25">
      <c r="L6" s="103" t="s">
        <v>3</v>
      </c>
    </row>
    <row r="7" spans="1:14" s="102" customFormat="1" x14ac:dyDescent="0.25"/>
    <row r="8" spans="1:14" s="102" customFormat="1" x14ac:dyDescent="0.25">
      <c r="A8" s="15" t="s">
        <v>17</v>
      </c>
      <c r="B8" s="16"/>
      <c r="C8" s="17" t="s">
        <v>18</v>
      </c>
      <c r="D8" s="18"/>
      <c r="E8" s="19"/>
      <c r="F8" s="20" t="s">
        <v>19</v>
      </c>
      <c r="G8" s="20" t="s">
        <v>20</v>
      </c>
      <c r="H8" s="20" t="s">
        <v>21</v>
      </c>
      <c r="I8" s="20" t="s">
        <v>22</v>
      </c>
      <c r="J8" s="20" t="s">
        <v>23</v>
      </c>
      <c r="K8" s="20" t="s">
        <v>5</v>
      </c>
      <c r="L8" s="20" t="s">
        <v>24</v>
      </c>
      <c r="M8" s="20" t="s">
        <v>25</v>
      </c>
    </row>
    <row r="9" spans="1:14" s="102" customFormat="1" ht="16.5" thickBot="1" x14ac:dyDescent="0.3">
      <c r="A9" s="21"/>
      <c r="B9" s="22"/>
      <c r="C9" s="23" t="s">
        <v>26</v>
      </c>
      <c r="D9" s="23" t="s">
        <v>27</v>
      </c>
      <c r="E9" s="24" t="s">
        <v>28</v>
      </c>
      <c r="F9" s="22"/>
      <c r="G9" s="22"/>
      <c r="H9" s="24" t="s">
        <v>29</v>
      </c>
      <c r="I9" s="25" t="s">
        <v>30</v>
      </c>
      <c r="J9" s="22"/>
      <c r="K9" s="24" t="s">
        <v>10</v>
      </c>
      <c r="L9" s="24" t="s">
        <v>11</v>
      </c>
      <c r="M9" s="24" t="s">
        <v>10</v>
      </c>
    </row>
    <row r="10" spans="1:14" s="102" customFormat="1" ht="16.5" thickTop="1" x14ac:dyDescent="0.25">
      <c r="A10" s="26">
        <v>1</v>
      </c>
      <c r="B10" s="27" t="s">
        <v>30</v>
      </c>
      <c r="C10" s="27"/>
      <c r="D10" s="28">
        <v>285</v>
      </c>
      <c r="E10" s="29"/>
      <c r="F10" s="30">
        <v>0.01</v>
      </c>
      <c r="G10" s="80" t="s">
        <v>81</v>
      </c>
      <c r="H10" s="34">
        <v>1898</v>
      </c>
      <c r="I10" s="31">
        <v>1</v>
      </c>
      <c r="J10" s="79" t="s">
        <v>82</v>
      </c>
      <c r="K10" s="32">
        <f t="shared" ref="K10:K73" si="0">IF(F10*I10&gt;0,F10*I10," ")</f>
        <v>0.01</v>
      </c>
      <c r="L10" s="33">
        <v>19.5</v>
      </c>
      <c r="M10" s="33">
        <v>47.5</v>
      </c>
    </row>
    <row r="11" spans="1:14" s="102" customFormat="1" x14ac:dyDescent="0.25">
      <c r="A11" s="26">
        <f t="shared" ref="A11:A74" si="1">A10+1</f>
        <v>2</v>
      </c>
      <c r="B11" s="29"/>
      <c r="C11" s="27"/>
      <c r="D11" s="28">
        <f>D10+1</f>
        <v>286</v>
      </c>
      <c r="E11" s="29"/>
      <c r="F11" s="30">
        <v>0.02</v>
      </c>
      <c r="G11" s="80" t="s">
        <v>81</v>
      </c>
      <c r="H11" s="34">
        <v>1898</v>
      </c>
      <c r="I11" s="35">
        <v>1</v>
      </c>
      <c r="J11" s="29" t="s">
        <v>54</v>
      </c>
      <c r="K11" s="32">
        <f t="shared" si="0"/>
        <v>0.02</v>
      </c>
      <c r="L11" s="32">
        <v>15</v>
      </c>
      <c r="M11" s="32">
        <v>125</v>
      </c>
    </row>
    <row r="12" spans="1:14" s="102" customFormat="1" x14ac:dyDescent="0.25">
      <c r="A12" s="26">
        <f t="shared" si="1"/>
        <v>3</v>
      </c>
      <c r="B12" s="29"/>
      <c r="C12" s="27"/>
      <c r="D12" s="28">
        <f t="shared" ref="D12:D42" si="2">D11+1</f>
        <v>287</v>
      </c>
      <c r="E12" s="29"/>
      <c r="F12" s="30">
        <v>0.04</v>
      </c>
      <c r="G12" s="80" t="s">
        <v>81</v>
      </c>
      <c r="H12" s="34">
        <v>1898</v>
      </c>
      <c r="I12" s="35">
        <v>1</v>
      </c>
      <c r="J12" s="29" t="s">
        <v>68</v>
      </c>
      <c r="K12" s="32">
        <f t="shared" si="0"/>
        <v>0.04</v>
      </c>
      <c r="L12" s="32">
        <v>85</v>
      </c>
      <c r="M12" s="32">
        <v>215</v>
      </c>
    </row>
    <row r="13" spans="1:14" s="102" customFormat="1" x14ac:dyDescent="0.25">
      <c r="A13" s="26">
        <f t="shared" si="1"/>
        <v>4</v>
      </c>
      <c r="B13" s="29"/>
      <c r="C13" s="27"/>
      <c r="D13" s="28">
        <f t="shared" si="2"/>
        <v>288</v>
      </c>
      <c r="E13" s="29"/>
      <c r="F13" s="30">
        <v>0.05</v>
      </c>
      <c r="G13" s="80" t="s">
        <v>81</v>
      </c>
      <c r="H13" s="34">
        <v>1898</v>
      </c>
      <c r="I13" s="35">
        <v>1</v>
      </c>
      <c r="J13" s="29" t="s">
        <v>68</v>
      </c>
      <c r="K13" s="32">
        <f t="shared" si="0"/>
        <v>0.05</v>
      </c>
      <c r="L13" s="32">
        <v>80</v>
      </c>
      <c r="M13" s="32">
        <v>190</v>
      </c>
    </row>
    <row r="14" spans="1:14" s="102" customFormat="1" x14ac:dyDescent="0.25">
      <c r="A14" s="26">
        <f t="shared" si="1"/>
        <v>5</v>
      </c>
      <c r="B14" s="29"/>
      <c r="C14" s="27"/>
      <c r="D14" s="28">
        <f t="shared" si="2"/>
        <v>289</v>
      </c>
      <c r="E14" s="29"/>
      <c r="F14" s="30">
        <v>0.08</v>
      </c>
      <c r="G14" s="80" t="s">
        <v>81</v>
      </c>
      <c r="H14" s="34">
        <v>1898</v>
      </c>
      <c r="I14" s="35">
        <v>1</v>
      </c>
      <c r="J14" s="29" t="s">
        <v>1612</v>
      </c>
      <c r="K14" s="32">
        <f t="shared" si="0"/>
        <v>0.08</v>
      </c>
      <c r="L14" s="32">
        <v>165</v>
      </c>
      <c r="M14" s="32">
        <v>275</v>
      </c>
    </row>
    <row r="15" spans="1:14" s="102" customFormat="1" x14ac:dyDescent="0.25">
      <c r="A15" s="26">
        <f t="shared" si="1"/>
        <v>6</v>
      </c>
      <c r="B15" s="29"/>
      <c r="C15" s="27"/>
      <c r="D15" s="28">
        <f t="shared" si="2"/>
        <v>290</v>
      </c>
      <c r="E15" s="29"/>
      <c r="F15" s="30">
        <v>0.1</v>
      </c>
      <c r="G15" s="80" t="s">
        <v>81</v>
      </c>
      <c r="H15" s="34">
        <v>1898</v>
      </c>
      <c r="I15" s="35">
        <v>1</v>
      </c>
      <c r="J15" s="29" t="s">
        <v>68</v>
      </c>
      <c r="K15" s="32">
        <f t="shared" si="0"/>
        <v>0.1</v>
      </c>
      <c r="L15" s="32">
        <v>125</v>
      </c>
      <c r="M15" s="32">
        <v>270</v>
      </c>
    </row>
    <row r="16" spans="1:14" s="102" customFormat="1" x14ac:dyDescent="0.25">
      <c r="A16" s="26">
        <f t="shared" si="1"/>
        <v>7</v>
      </c>
      <c r="B16" s="29"/>
      <c r="C16" s="27"/>
      <c r="D16" s="28">
        <f t="shared" si="2"/>
        <v>291</v>
      </c>
      <c r="E16" s="29"/>
      <c r="F16" s="30">
        <v>0.5</v>
      </c>
      <c r="G16" s="80" t="s">
        <v>81</v>
      </c>
      <c r="H16" s="34">
        <v>1898</v>
      </c>
      <c r="I16" s="35">
        <v>1</v>
      </c>
      <c r="J16" s="29" t="s">
        <v>54</v>
      </c>
      <c r="K16" s="32">
        <f t="shared" si="0"/>
        <v>0.5</v>
      </c>
      <c r="L16" s="32">
        <v>380</v>
      </c>
      <c r="M16" s="32">
        <v>2850</v>
      </c>
    </row>
    <row r="17" spans="1:13" s="102" customFormat="1" x14ac:dyDescent="0.25">
      <c r="A17" s="26">
        <f t="shared" si="1"/>
        <v>8</v>
      </c>
      <c r="B17" s="29"/>
      <c r="C17" s="27"/>
      <c r="D17" s="28">
        <f t="shared" si="2"/>
        <v>292</v>
      </c>
      <c r="E17" s="29"/>
      <c r="F17" s="30"/>
      <c r="G17" s="80" t="s">
        <v>81</v>
      </c>
      <c r="H17" s="34">
        <v>1898</v>
      </c>
      <c r="I17" s="35"/>
      <c r="J17" s="29"/>
      <c r="K17" s="32" t="str">
        <f t="shared" si="0"/>
        <v xml:space="preserve"> </v>
      </c>
      <c r="L17" s="32"/>
      <c r="M17" s="32"/>
    </row>
    <row r="18" spans="1:13" s="102" customFormat="1" x14ac:dyDescent="0.25">
      <c r="A18" s="26">
        <f t="shared" si="1"/>
        <v>9</v>
      </c>
      <c r="B18" s="29"/>
      <c r="C18" s="27"/>
      <c r="D18" s="28">
        <f t="shared" si="2"/>
        <v>293</v>
      </c>
      <c r="E18" s="29"/>
      <c r="F18" s="30"/>
      <c r="G18" s="80" t="s">
        <v>81</v>
      </c>
      <c r="H18" s="34">
        <v>1898</v>
      </c>
      <c r="I18" s="35"/>
      <c r="J18" s="29"/>
      <c r="K18" s="32" t="str">
        <f t="shared" si="0"/>
        <v xml:space="preserve"> </v>
      </c>
      <c r="L18" s="32"/>
      <c r="M18" s="32"/>
    </row>
    <row r="19" spans="1:13" s="102" customFormat="1" x14ac:dyDescent="0.25">
      <c r="A19" s="26">
        <f t="shared" si="1"/>
        <v>10</v>
      </c>
      <c r="B19" s="29"/>
      <c r="C19" s="27"/>
      <c r="D19" s="28">
        <f t="shared" si="2"/>
        <v>294</v>
      </c>
      <c r="E19" s="29"/>
      <c r="F19" s="30">
        <v>0.01</v>
      </c>
      <c r="G19" s="27" t="s">
        <v>83</v>
      </c>
      <c r="H19" s="34">
        <v>1901</v>
      </c>
      <c r="I19" s="35">
        <v>1</v>
      </c>
      <c r="J19" s="29" t="s">
        <v>54</v>
      </c>
      <c r="K19" s="32">
        <f t="shared" si="0"/>
        <v>0.01</v>
      </c>
      <c r="L19" s="32">
        <v>13.5</v>
      </c>
      <c r="M19" s="32">
        <v>65</v>
      </c>
    </row>
    <row r="20" spans="1:13" s="102" customFormat="1" x14ac:dyDescent="0.25">
      <c r="A20" s="26">
        <f t="shared" si="1"/>
        <v>11</v>
      </c>
      <c r="B20" s="29"/>
      <c r="C20" s="27"/>
      <c r="D20" s="28">
        <v>294</v>
      </c>
      <c r="E20" s="29" t="s">
        <v>69</v>
      </c>
      <c r="F20" s="30"/>
      <c r="G20" s="27" t="s">
        <v>83</v>
      </c>
      <c r="H20" s="34">
        <v>1901</v>
      </c>
      <c r="I20" s="35"/>
      <c r="J20" s="29"/>
      <c r="K20" s="32" t="str">
        <f t="shared" si="0"/>
        <v xml:space="preserve"> </v>
      </c>
      <c r="L20" s="32"/>
      <c r="M20" s="32"/>
    </row>
    <row r="21" spans="1:13" s="102" customFormat="1" x14ac:dyDescent="0.25">
      <c r="A21" s="26">
        <f t="shared" si="1"/>
        <v>12</v>
      </c>
      <c r="B21" s="29"/>
      <c r="C21" s="27"/>
      <c r="D21" s="28">
        <f t="shared" si="2"/>
        <v>295</v>
      </c>
      <c r="E21" s="29"/>
      <c r="F21" s="30">
        <v>0.02</v>
      </c>
      <c r="G21" s="27" t="s">
        <v>83</v>
      </c>
      <c r="H21" s="34">
        <v>1901</v>
      </c>
      <c r="I21" s="35">
        <v>1</v>
      </c>
      <c r="J21" s="29" t="s">
        <v>60</v>
      </c>
      <c r="K21" s="32">
        <f t="shared" si="0"/>
        <v>0.02</v>
      </c>
      <c r="L21" s="32">
        <v>8.25</v>
      </c>
      <c r="M21" s="32">
        <v>42.5</v>
      </c>
    </row>
    <row r="22" spans="1:13" s="102" customFormat="1" x14ac:dyDescent="0.25">
      <c r="A22" s="26">
        <f t="shared" si="1"/>
        <v>13</v>
      </c>
      <c r="B22" s="29"/>
      <c r="C22" s="27"/>
      <c r="D22" s="28">
        <v>295</v>
      </c>
      <c r="E22" s="29" t="s">
        <v>69</v>
      </c>
      <c r="F22" s="30"/>
      <c r="G22" s="27" t="s">
        <v>83</v>
      </c>
      <c r="H22" s="34">
        <v>1901</v>
      </c>
      <c r="I22" s="35"/>
      <c r="J22" s="29"/>
      <c r="K22" s="32" t="str">
        <f t="shared" si="0"/>
        <v xml:space="preserve"> </v>
      </c>
      <c r="L22" s="32"/>
      <c r="M22" s="32"/>
    </row>
    <row r="23" spans="1:13" s="102" customFormat="1" x14ac:dyDescent="0.25">
      <c r="A23" s="26">
        <f t="shared" si="1"/>
        <v>14</v>
      </c>
      <c r="B23" s="29"/>
      <c r="C23" s="27"/>
      <c r="D23" s="28">
        <f t="shared" si="2"/>
        <v>296</v>
      </c>
      <c r="E23" s="29"/>
      <c r="F23" s="30">
        <v>0.04</v>
      </c>
      <c r="G23" s="27" t="s">
        <v>83</v>
      </c>
      <c r="H23" s="34">
        <v>1901</v>
      </c>
      <c r="I23" s="35">
        <v>1</v>
      </c>
      <c r="J23" s="29" t="s">
        <v>1612</v>
      </c>
      <c r="K23" s="32">
        <f t="shared" si="0"/>
        <v>0.04</v>
      </c>
      <c r="L23" s="32">
        <v>45</v>
      </c>
      <c r="M23" s="32">
        <v>115</v>
      </c>
    </row>
    <row r="24" spans="1:13" s="102" customFormat="1" x14ac:dyDescent="0.25">
      <c r="A24" s="26">
        <f t="shared" si="1"/>
        <v>15</v>
      </c>
      <c r="B24" s="29"/>
      <c r="C24" s="27"/>
      <c r="D24" s="28">
        <v>296</v>
      </c>
      <c r="E24" s="29" t="s">
        <v>69</v>
      </c>
      <c r="F24" s="30"/>
      <c r="G24" s="27" t="s">
        <v>83</v>
      </c>
      <c r="H24" s="34">
        <v>1901</v>
      </c>
      <c r="I24" s="35"/>
      <c r="J24" s="29"/>
      <c r="K24" s="32" t="str">
        <f t="shared" si="0"/>
        <v xml:space="preserve"> </v>
      </c>
      <c r="L24" s="32"/>
      <c r="M24" s="32"/>
    </row>
    <row r="25" spans="1:13" s="102" customFormat="1" x14ac:dyDescent="0.25">
      <c r="A25" s="26">
        <f t="shared" si="1"/>
        <v>16</v>
      </c>
      <c r="B25" s="29"/>
      <c r="C25" s="27"/>
      <c r="D25" s="28">
        <f t="shared" si="2"/>
        <v>297</v>
      </c>
      <c r="E25" s="29"/>
      <c r="F25" s="30">
        <v>0.05</v>
      </c>
      <c r="G25" s="27" t="s">
        <v>83</v>
      </c>
      <c r="H25" s="34">
        <v>1901</v>
      </c>
      <c r="I25" s="35">
        <v>1</v>
      </c>
      <c r="J25" s="29" t="s">
        <v>60</v>
      </c>
      <c r="K25" s="32">
        <f t="shared" si="0"/>
        <v>0.05</v>
      </c>
      <c r="L25" s="32">
        <v>55</v>
      </c>
      <c r="M25" s="32">
        <v>190</v>
      </c>
    </row>
    <row r="26" spans="1:13" s="102" customFormat="1" x14ac:dyDescent="0.25">
      <c r="A26" s="26">
        <f t="shared" si="1"/>
        <v>17</v>
      </c>
      <c r="B26" s="29"/>
      <c r="C26" s="27"/>
      <c r="D26" s="28">
        <f t="shared" si="2"/>
        <v>298</v>
      </c>
      <c r="E26" s="29"/>
      <c r="F26" s="30">
        <v>0.08</v>
      </c>
      <c r="G26" s="27" t="s">
        <v>83</v>
      </c>
      <c r="H26" s="34">
        <v>1901</v>
      </c>
      <c r="I26" s="35">
        <v>1</v>
      </c>
      <c r="J26" s="29" t="s">
        <v>60</v>
      </c>
      <c r="K26" s="32">
        <f t="shared" si="0"/>
        <v>0.08</v>
      </c>
      <c r="L26" s="32">
        <v>62.5</v>
      </c>
      <c r="M26" s="32">
        <v>250</v>
      </c>
    </row>
    <row r="27" spans="1:13" s="102" customFormat="1" x14ac:dyDescent="0.25">
      <c r="A27" s="26">
        <f t="shared" si="1"/>
        <v>18</v>
      </c>
      <c r="B27" s="29"/>
      <c r="C27" s="27"/>
      <c r="D27" s="28">
        <f t="shared" si="2"/>
        <v>299</v>
      </c>
      <c r="E27" s="29"/>
      <c r="F27" s="30">
        <v>0.1</v>
      </c>
      <c r="G27" s="27" t="s">
        <v>83</v>
      </c>
      <c r="H27" s="34">
        <v>1901</v>
      </c>
      <c r="I27" s="35">
        <v>1</v>
      </c>
      <c r="J27" s="79" t="s">
        <v>1620</v>
      </c>
      <c r="K27" s="32">
        <f t="shared" si="0"/>
        <v>0.1</v>
      </c>
      <c r="L27" s="32">
        <v>175</v>
      </c>
      <c r="M27" s="32">
        <v>325</v>
      </c>
    </row>
    <row r="28" spans="1:13" s="102" customFormat="1" x14ac:dyDescent="0.25">
      <c r="A28" s="26">
        <f t="shared" si="1"/>
        <v>19</v>
      </c>
      <c r="B28" s="29"/>
      <c r="C28" s="27"/>
      <c r="D28" s="28">
        <f t="shared" si="2"/>
        <v>300</v>
      </c>
      <c r="E28" s="29"/>
      <c r="F28" s="30">
        <v>0.01</v>
      </c>
      <c r="G28" s="30" t="s">
        <v>57</v>
      </c>
      <c r="H28" s="34">
        <v>1903</v>
      </c>
      <c r="I28" s="35">
        <v>1</v>
      </c>
      <c r="J28" s="29" t="s">
        <v>54</v>
      </c>
      <c r="K28" s="32">
        <f t="shared" si="0"/>
        <v>0.01</v>
      </c>
      <c r="L28" s="32">
        <v>10</v>
      </c>
      <c r="M28" s="32">
        <v>42.5</v>
      </c>
    </row>
    <row r="29" spans="1:13" s="102" customFormat="1" x14ac:dyDescent="0.25">
      <c r="A29" s="26">
        <f t="shared" si="1"/>
        <v>20</v>
      </c>
      <c r="B29" s="29"/>
      <c r="C29" s="27"/>
      <c r="D29" s="28">
        <f t="shared" si="2"/>
        <v>301</v>
      </c>
      <c r="E29" s="29"/>
      <c r="F29" s="30">
        <v>0.02</v>
      </c>
      <c r="G29" s="27" t="s">
        <v>49</v>
      </c>
      <c r="H29" s="78" t="s">
        <v>84</v>
      </c>
      <c r="I29" s="35">
        <v>1</v>
      </c>
      <c r="J29" s="29" t="s">
        <v>54</v>
      </c>
      <c r="K29" s="32">
        <f t="shared" si="0"/>
        <v>0.02</v>
      </c>
      <c r="L29" s="32">
        <v>15</v>
      </c>
      <c r="M29" s="32">
        <v>60</v>
      </c>
    </row>
    <row r="30" spans="1:13" s="102" customFormat="1" x14ac:dyDescent="0.25">
      <c r="A30" s="26">
        <f t="shared" si="1"/>
        <v>21</v>
      </c>
      <c r="B30" s="29"/>
      <c r="C30" s="27"/>
      <c r="D30" s="28">
        <f t="shared" si="2"/>
        <v>302</v>
      </c>
      <c r="E30" s="29"/>
      <c r="F30" s="30">
        <v>0.03</v>
      </c>
      <c r="G30" s="27" t="s">
        <v>63</v>
      </c>
      <c r="H30" s="78" t="s">
        <v>84</v>
      </c>
      <c r="I30" s="35">
        <v>1</v>
      </c>
      <c r="J30" s="29" t="s">
        <v>78</v>
      </c>
      <c r="K30" s="32">
        <f t="shared" si="0"/>
        <v>0.03</v>
      </c>
      <c r="L30" s="32">
        <v>49.19</v>
      </c>
      <c r="M30" s="32">
        <v>275</v>
      </c>
    </row>
    <row r="31" spans="1:13" s="102" customFormat="1" x14ac:dyDescent="0.25">
      <c r="A31" s="26">
        <f t="shared" si="1"/>
        <v>22</v>
      </c>
      <c r="B31" s="29"/>
      <c r="C31" s="27"/>
      <c r="D31" s="28">
        <f t="shared" si="2"/>
        <v>303</v>
      </c>
      <c r="E31" s="29"/>
      <c r="F31" s="30">
        <v>0.04</v>
      </c>
      <c r="G31" s="27" t="s">
        <v>74</v>
      </c>
      <c r="H31" s="78" t="s">
        <v>84</v>
      </c>
      <c r="I31" s="35">
        <v>1</v>
      </c>
      <c r="J31" s="29" t="s">
        <v>55</v>
      </c>
      <c r="K31" s="32">
        <f t="shared" si="0"/>
        <v>0.04</v>
      </c>
      <c r="L31" s="32">
        <v>43</v>
      </c>
      <c r="M31" s="32">
        <v>1150</v>
      </c>
    </row>
    <row r="32" spans="1:13" s="102" customFormat="1" x14ac:dyDescent="0.25">
      <c r="A32" s="26">
        <f t="shared" si="1"/>
        <v>23</v>
      </c>
      <c r="B32" s="29"/>
      <c r="C32" s="27"/>
      <c r="D32" s="28">
        <f t="shared" si="2"/>
        <v>304</v>
      </c>
      <c r="E32" s="29"/>
      <c r="F32" s="30">
        <v>0.05</v>
      </c>
      <c r="G32" s="27" t="s">
        <v>73</v>
      </c>
      <c r="H32" s="34">
        <v>1903</v>
      </c>
      <c r="I32" s="35">
        <v>1</v>
      </c>
      <c r="J32" s="29" t="s">
        <v>1612</v>
      </c>
      <c r="K32" s="32">
        <f t="shared" si="0"/>
        <v>0.05</v>
      </c>
      <c r="L32" s="32">
        <v>52.8</v>
      </c>
      <c r="M32" s="32">
        <v>95</v>
      </c>
    </row>
    <row r="33" spans="1:13" s="102" customFormat="1" x14ac:dyDescent="0.25">
      <c r="A33" s="26">
        <f t="shared" si="1"/>
        <v>24</v>
      </c>
      <c r="B33" s="29"/>
      <c r="C33" s="27"/>
      <c r="D33" s="28">
        <f t="shared" si="2"/>
        <v>305</v>
      </c>
      <c r="E33" s="29"/>
      <c r="F33" s="30">
        <v>0.06</v>
      </c>
      <c r="G33" s="27" t="s">
        <v>64</v>
      </c>
      <c r="H33" s="78" t="s">
        <v>1602</v>
      </c>
      <c r="I33" s="35">
        <v>1</v>
      </c>
      <c r="J33" s="29" t="s">
        <v>54</v>
      </c>
      <c r="K33" s="32">
        <f t="shared" si="0"/>
        <v>0.06</v>
      </c>
      <c r="L33" s="32">
        <v>77.3</v>
      </c>
      <c r="M33" s="32">
        <v>240</v>
      </c>
    </row>
    <row r="34" spans="1:13" s="102" customFormat="1" x14ac:dyDescent="0.25">
      <c r="A34" s="26">
        <f t="shared" si="1"/>
        <v>25</v>
      </c>
      <c r="B34" s="29"/>
      <c r="C34" s="27"/>
      <c r="D34" s="28">
        <f t="shared" si="2"/>
        <v>306</v>
      </c>
      <c r="E34" s="29"/>
      <c r="F34" s="30">
        <v>0.08</v>
      </c>
      <c r="G34" s="80" t="s">
        <v>85</v>
      </c>
      <c r="H34" s="78" t="s">
        <v>86</v>
      </c>
      <c r="I34" s="35">
        <v>1</v>
      </c>
      <c r="J34" s="29" t="s">
        <v>78</v>
      </c>
      <c r="K34" s="32">
        <f t="shared" si="0"/>
        <v>0.08</v>
      </c>
      <c r="L34" s="32">
        <v>66.5</v>
      </c>
      <c r="M34" s="32">
        <v>225</v>
      </c>
    </row>
    <row r="35" spans="1:13" s="102" customFormat="1" x14ac:dyDescent="0.25">
      <c r="A35" s="26">
        <f t="shared" si="1"/>
        <v>26</v>
      </c>
      <c r="B35" s="29"/>
      <c r="C35" s="27"/>
      <c r="D35" s="28">
        <f t="shared" si="2"/>
        <v>307</v>
      </c>
      <c r="E35" s="29"/>
      <c r="F35" s="30">
        <v>0.1</v>
      </c>
      <c r="G35" s="27" t="s">
        <v>1597</v>
      </c>
      <c r="H35" s="34" t="s">
        <v>1602</v>
      </c>
      <c r="I35" s="35">
        <v>1</v>
      </c>
      <c r="J35" s="29" t="s">
        <v>53</v>
      </c>
      <c r="K35" s="32">
        <f t="shared" si="0"/>
        <v>0.1</v>
      </c>
      <c r="L35" s="32">
        <v>0</v>
      </c>
      <c r="M35" s="32">
        <v>3.25</v>
      </c>
    </row>
    <row r="36" spans="1:13" s="102" customFormat="1" x14ac:dyDescent="0.25">
      <c r="A36" s="26">
        <f t="shared" si="1"/>
        <v>27</v>
      </c>
      <c r="B36" s="29"/>
      <c r="C36" s="27"/>
      <c r="D36" s="28">
        <f t="shared" si="2"/>
        <v>308</v>
      </c>
      <c r="E36" s="29"/>
      <c r="F36" s="30">
        <v>0.13</v>
      </c>
      <c r="G36" s="27" t="s">
        <v>87</v>
      </c>
      <c r="H36" s="78" t="s">
        <v>86</v>
      </c>
      <c r="I36" s="35">
        <v>1</v>
      </c>
      <c r="J36" s="29" t="s">
        <v>54</v>
      </c>
      <c r="K36" s="32">
        <f t="shared" si="0"/>
        <v>0.13</v>
      </c>
      <c r="L36" s="32">
        <v>41.9</v>
      </c>
      <c r="M36" s="32">
        <v>225</v>
      </c>
    </row>
    <row r="37" spans="1:13" s="102" customFormat="1" x14ac:dyDescent="0.25">
      <c r="A37" s="26">
        <f t="shared" si="1"/>
        <v>28</v>
      </c>
      <c r="B37" s="29"/>
      <c r="C37" s="27"/>
      <c r="D37" s="28">
        <f t="shared" si="2"/>
        <v>309</v>
      </c>
      <c r="E37" s="29"/>
      <c r="F37" s="30">
        <v>0.15</v>
      </c>
      <c r="G37" s="27" t="s">
        <v>88</v>
      </c>
      <c r="H37" s="34">
        <v>1903</v>
      </c>
      <c r="I37" s="35">
        <v>1</v>
      </c>
      <c r="J37" s="29" t="s">
        <v>54</v>
      </c>
      <c r="K37" s="32">
        <f t="shared" si="0"/>
        <v>0.15</v>
      </c>
      <c r="L37" s="32">
        <v>157</v>
      </c>
      <c r="M37" s="32">
        <v>700</v>
      </c>
    </row>
    <row r="38" spans="1:13" s="102" customFormat="1" x14ac:dyDescent="0.25">
      <c r="A38" s="26">
        <f t="shared" si="1"/>
        <v>29</v>
      </c>
      <c r="B38" s="29"/>
      <c r="C38" s="27"/>
      <c r="D38" s="28">
        <f t="shared" si="2"/>
        <v>310</v>
      </c>
      <c r="E38" s="29"/>
      <c r="F38" s="30"/>
      <c r="G38" s="27"/>
      <c r="H38" s="34"/>
      <c r="I38" s="35"/>
      <c r="J38" s="29"/>
      <c r="K38" s="32" t="str">
        <f t="shared" si="0"/>
        <v xml:space="preserve"> </v>
      </c>
      <c r="L38" s="32"/>
      <c r="M38" s="32"/>
    </row>
    <row r="39" spans="1:13" s="102" customFormat="1" x14ac:dyDescent="0.25">
      <c r="A39" s="26">
        <f t="shared" si="1"/>
        <v>30</v>
      </c>
      <c r="B39" s="29"/>
      <c r="C39" s="27"/>
      <c r="D39" s="28">
        <f t="shared" si="2"/>
        <v>311</v>
      </c>
      <c r="E39" s="29"/>
      <c r="F39" s="30"/>
      <c r="G39" s="27"/>
      <c r="H39" s="34"/>
      <c r="I39" s="35"/>
      <c r="J39" s="29"/>
      <c r="K39" s="32" t="str">
        <f t="shared" si="0"/>
        <v xml:space="preserve"> </v>
      </c>
      <c r="L39" s="32"/>
      <c r="M39" s="32"/>
    </row>
    <row r="40" spans="1:13" s="102" customFormat="1" x14ac:dyDescent="0.25">
      <c r="A40" s="26">
        <f t="shared" si="1"/>
        <v>31</v>
      </c>
      <c r="B40" s="29"/>
      <c r="C40" s="27"/>
      <c r="D40" s="28">
        <f t="shared" si="2"/>
        <v>312</v>
      </c>
      <c r="E40" s="29"/>
      <c r="F40" s="30"/>
      <c r="G40" s="27"/>
      <c r="H40" s="34"/>
      <c r="I40" s="35"/>
      <c r="J40" s="29"/>
      <c r="K40" s="32" t="str">
        <f t="shared" si="0"/>
        <v xml:space="preserve"> </v>
      </c>
      <c r="L40" s="32"/>
      <c r="M40" s="32"/>
    </row>
    <row r="41" spans="1:13" s="102" customFormat="1" x14ac:dyDescent="0.25">
      <c r="A41" s="26">
        <f t="shared" si="1"/>
        <v>32</v>
      </c>
      <c r="B41" s="29"/>
      <c r="C41" s="27"/>
      <c r="D41" s="28">
        <f t="shared" si="2"/>
        <v>313</v>
      </c>
      <c r="E41" s="29"/>
      <c r="F41" s="30"/>
      <c r="G41" s="27"/>
      <c r="H41" s="34"/>
      <c r="I41" s="35"/>
      <c r="J41" s="29"/>
      <c r="K41" s="32" t="str">
        <f t="shared" si="0"/>
        <v xml:space="preserve"> </v>
      </c>
      <c r="L41" s="32"/>
      <c r="M41" s="32"/>
    </row>
    <row r="42" spans="1:13" s="102" customFormat="1" x14ac:dyDescent="0.25">
      <c r="A42" s="26">
        <f t="shared" si="1"/>
        <v>33</v>
      </c>
      <c r="B42" s="29"/>
      <c r="C42" s="27"/>
      <c r="D42" s="28">
        <f t="shared" si="2"/>
        <v>314</v>
      </c>
      <c r="E42" s="29"/>
      <c r="F42" s="30">
        <v>0.01</v>
      </c>
      <c r="G42" s="27" t="s">
        <v>57</v>
      </c>
      <c r="H42" s="34">
        <v>1906</v>
      </c>
      <c r="I42" s="35">
        <v>1</v>
      </c>
      <c r="J42" s="29" t="s">
        <v>60</v>
      </c>
      <c r="K42" s="32">
        <f t="shared" si="0"/>
        <v>0.01</v>
      </c>
      <c r="L42" s="32">
        <v>12</v>
      </c>
      <c r="M42" s="32">
        <v>32.5</v>
      </c>
    </row>
    <row r="43" spans="1:13" s="102" customFormat="1" x14ac:dyDescent="0.25">
      <c r="A43" s="26">
        <f t="shared" si="1"/>
        <v>34</v>
      </c>
      <c r="B43" s="29"/>
      <c r="C43" s="27"/>
      <c r="D43" s="36" t="s">
        <v>89</v>
      </c>
      <c r="E43" s="29"/>
      <c r="F43" s="30"/>
      <c r="G43" s="27"/>
      <c r="H43" s="34"/>
      <c r="I43" s="35"/>
      <c r="J43" s="29"/>
      <c r="K43" s="32" t="str">
        <f t="shared" si="0"/>
        <v xml:space="preserve"> </v>
      </c>
      <c r="L43" s="32"/>
      <c r="M43" s="32"/>
    </row>
    <row r="44" spans="1:13" s="102" customFormat="1" x14ac:dyDescent="0.25">
      <c r="A44" s="26">
        <f t="shared" si="1"/>
        <v>35</v>
      </c>
      <c r="B44" s="29"/>
      <c r="C44" s="27"/>
      <c r="D44" s="28">
        <v>315</v>
      </c>
      <c r="E44" s="29"/>
      <c r="F44" s="30"/>
      <c r="G44" s="27"/>
      <c r="H44" s="34"/>
      <c r="I44" s="35"/>
      <c r="J44" s="29"/>
      <c r="K44" s="32" t="str">
        <f t="shared" si="0"/>
        <v xml:space="preserve"> </v>
      </c>
      <c r="L44" s="32"/>
      <c r="M44" s="32"/>
    </row>
    <row r="45" spans="1:13" s="102" customFormat="1" x14ac:dyDescent="0.25">
      <c r="A45" s="26">
        <f t="shared" si="1"/>
        <v>36</v>
      </c>
      <c r="B45" s="29"/>
      <c r="C45" s="27"/>
      <c r="D45" s="28">
        <f t="shared" ref="D45:D84" si="3">D44+1</f>
        <v>316</v>
      </c>
      <c r="E45" s="29"/>
      <c r="F45" s="30"/>
      <c r="G45" s="27"/>
      <c r="H45" s="34"/>
      <c r="I45" s="35"/>
      <c r="J45" s="29"/>
      <c r="K45" s="32" t="str">
        <f t="shared" si="0"/>
        <v xml:space="preserve"> </v>
      </c>
      <c r="L45" s="32"/>
      <c r="M45" s="32"/>
    </row>
    <row r="46" spans="1:13" s="102" customFormat="1" x14ac:dyDescent="0.25">
      <c r="A46" s="26">
        <f t="shared" si="1"/>
        <v>37</v>
      </c>
      <c r="B46" s="29"/>
      <c r="C46" s="27"/>
      <c r="D46" s="28">
        <f t="shared" si="3"/>
        <v>317</v>
      </c>
      <c r="E46" s="29"/>
      <c r="F46" s="30"/>
      <c r="G46" s="27"/>
      <c r="H46" s="34"/>
      <c r="I46" s="35"/>
      <c r="J46" s="29"/>
      <c r="K46" s="32" t="str">
        <f t="shared" si="0"/>
        <v xml:space="preserve"> </v>
      </c>
      <c r="L46" s="32"/>
      <c r="M46" s="32"/>
    </row>
    <row r="47" spans="1:13" s="102" customFormat="1" x14ac:dyDescent="0.25">
      <c r="A47" s="26">
        <f t="shared" si="1"/>
        <v>38</v>
      </c>
      <c r="B47" s="29"/>
      <c r="C47" s="27"/>
      <c r="D47" s="28">
        <f t="shared" si="3"/>
        <v>318</v>
      </c>
      <c r="E47" s="29"/>
      <c r="F47" s="30"/>
      <c r="G47" s="27"/>
      <c r="H47" s="34"/>
      <c r="I47" s="35"/>
      <c r="J47" s="29"/>
      <c r="K47" s="32" t="str">
        <f t="shared" si="0"/>
        <v xml:space="preserve"> </v>
      </c>
      <c r="L47" s="32"/>
      <c r="M47" s="32"/>
    </row>
    <row r="48" spans="1:13" s="102" customFormat="1" x14ac:dyDescent="0.25">
      <c r="A48" s="26">
        <f t="shared" si="1"/>
        <v>39</v>
      </c>
      <c r="B48" s="29"/>
      <c r="C48" s="27"/>
      <c r="D48" s="28">
        <f t="shared" si="3"/>
        <v>319</v>
      </c>
      <c r="E48" s="29"/>
      <c r="F48" s="30">
        <v>0.02</v>
      </c>
      <c r="G48" s="27" t="s">
        <v>49</v>
      </c>
      <c r="H48" s="34">
        <v>1903</v>
      </c>
      <c r="I48" s="35">
        <v>1</v>
      </c>
      <c r="J48" s="29" t="s">
        <v>54</v>
      </c>
      <c r="K48" s="32">
        <f t="shared" si="0"/>
        <v>0.02</v>
      </c>
      <c r="L48" s="32">
        <v>8</v>
      </c>
      <c r="M48" s="32">
        <v>27.5</v>
      </c>
    </row>
    <row r="49" spans="1:13" s="102" customFormat="1" x14ac:dyDescent="0.25">
      <c r="A49" s="26">
        <f t="shared" si="1"/>
        <v>40</v>
      </c>
      <c r="B49" s="29"/>
      <c r="C49" s="27"/>
      <c r="D49" s="28">
        <f t="shared" si="3"/>
        <v>320</v>
      </c>
      <c r="E49" s="29"/>
      <c r="F49" s="30">
        <v>0.02</v>
      </c>
      <c r="G49" s="27" t="s">
        <v>49</v>
      </c>
      <c r="H49" s="34">
        <v>1906</v>
      </c>
      <c r="I49" s="35">
        <v>1</v>
      </c>
      <c r="J49" s="29" t="s">
        <v>55</v>
      </c>
      <c r="K49" s="32">
        <f t="shared" si="0"/>
        <v>0.02</v>
      </c>
      <c r="L49" s="32">
        <v>15.5</v>
      </c>
      <c r="M49" s="32">
        <v>67.5</v>
      </c>
    </row>
    <row r="50" spans="1:13" s="102" customFormat="1" x14ac:dyDescent="0.25">
      <c r="A50" s="26">
        <f t="shared" si="1"/>
        <v>41</v>
      </c>
      <c r="B50" s="29"/>
      <c r="C50" s="27"/>
      <c r="D50" s="28">
        <f t="shared" si="3"/>
        <v>321</v>
      </c>
      <c r="E50" s="29"/>
      <c r="F50" s="30"/>
      <c r="G50" s="27"/>
      <c r="H50" s="34"/>
      <c r="I50" s="35"/>
      <c r="J50" s="29"/>
      <c r="K50" s="32" t="str">
        <f t="shared" si="0"/>
        <v xml:space="preserve"> </v>
      </c>
      <c r="L50" s="32"/>
      <c r="M50" s="32"/>
    </row>
    <row r="51" spans="1:13" s="102" customFormat="1" x14ac:dyDescent="0.25">
      <c r="A51" s="26">
        <f t="shared" si="1"/>
        <v>42</v>
      </c>
      <c r="B51" s="29"/>
      <c r="C51" s="27"/>
      <c r="D51" s="28">
        <f t="shared" si="3"/>
        <v>322</v>
      </c>
      <c r="E51" s="29"/>
      <c r="F51" s="30"/>
      <c r="G51" s="27"/>
      <c r="H51" s="34"/>
      <c r="I51" s="35"/>
      <c r="J51" s="29"/>
      <c r="K51" s="32" t="str">
        <f t="shared" si="0"/>
        <v xml:space="preserve"> </v>
      </c>
      <c r="L51" s="32"/>
      <c r="M51" s="32"/>
    </row>
    <row r="52" spans="1:13" s="102" customFormat="1" x14ac:dyDescent="0.25">
      <c r="A52" s="26">
        <f t="shared" si="1"/>
        <v>43</v>
      </c>
      <c r="B52" s="29"/>
      <c r="C52" s="27"/>
      <c r="D52" s="28">
        <f t="shared" si="3"/>
        <v>323</v>
      </c>
      <c r="E52" s="29"/>
      <c r="F52" s="30">
        <v>0.01</v>
      </c>
      <c r="G52" s="80" t="s">
        <v>90</v>
      </c>
      <c r="H52" s="34">
        <v>1904</v>
      </c>
      <c r="I52" s="35">
        <v>1</v>
      </c>
      <c r="J52" s="29" t="s">
        <v>68</v>
      </c>
      <c r="K52" s="32">
        <f t="shared" si="0"/>
        <v>0.01</v>
      </c>
      <c r="L52" s="32">
        <v>18</v>
      </c>
      <c r="M52" s="32">
        <v>42.5</v>
      </c>
    </row>
    <row r="53" spans="1:13" s="102" customFormat="1" x14ac:dyDescent="0.25">
      <c r="A53" s="26">
        <f t="shared" si="1"/>
        <v>44</v>
      </c>
      <c r="B53" s="29"/>
      <c r="C53" s="27"/>
      <c r="D53" s="28">
        <f t="shared" si="3"/>
        <v>324</v>
      </c>
      <c r="E53" s="29"/>
      <c r="F53" s="30">
        <v>0.02</v>
      </c>
      <c r="G53" s="80" t="s">
        <v>90</v>
      </c>
      <c r="H53" s="34">
        <v>1904</v>
      </c>
      <c r="I53" s="35">
        <v>1</v>
      </c>
      <c r="J53" s="29" t="s">
        <v>54</v>
      </c>
      <c r="K53" s="32">
        <f t="shared" si="0"/>
        <v>0.02</v>
      </c>
      <c r="L53" s="32">
        <v>17.899999999999999</v>
      </c>
      <c r="M53" s="32">
        <v>100</v>
      </c>
    </row>
    <row r="54" spans="1:13" s="102" customFormat="1" x14ac:dyDescent="0.25">
      <c r="A54" s="26">
        <f t="shared" si="1"/>
        <v>45</v>
      </c>
      <c r="B54" s="29"/>
      <c r="C54" s="27"/>
      <c r="D54" s="28">
        <f t="shared" si="3"/>
        <v>325</v>
      </c>
      <c r="E54" s="29"/>
      <c r="F54" s="30">
        <v>0.03</v>
      </c>
      <c r="G54" s="80" t="s">
        <v>90</v>
      </c>
      <c r="H54" s="34">
        <v>1904</v>
      </c>
      <c r="I54" s="35">
        <v>1</v>
      </c>
      <c r="J54" s="29" t="s">
        <v>1624</v>
      </c>
      <c r="K54" s="32">
        <f t="shared" si="0"/>
        <v>0.03</v>
      </c>
      <c r="L54" s="32">
        <v>39.950000000000003</v>
      </c>
      <c r="M54" s="32">
        <v>185</v>
      </c>
    </row>
    <row r="55" spans="1:13" s="102" customFormat="1" x14ac:dyDescent="0.25">
      <c r="A55" s="26">
        <f t="shared" si="1"/>
        <v>46</v>
      </c>
      <c r="B55" s="29"/>
      <c r="C55" s="27"/>
      <c r="D55" s="28">
        <f t="shared" si="3"/>
        <v>326</v>
      </c>
      <c r="E55" s="29"/>
      <c r="F55" s="30">
        <v>0.05</v>
      </c>
      <c r="G55" s="80" t="s">
        <v>90</v>
      </c>
      <c r="H55" s="34">
        <v>1904</v>
      </c>
      <c r="I55" s="35">
        <v>1</v>
      </c>
      <c r="J55" s="29" t="s">
        <v>60</v>
      </c>
      <c r="K55" s="32">
        <f t="shared" si="0"/>
        <v>0.05</v>
      </c>
      <c r="L55" s="32">
        <v>90</v>
      </c>
      <c r="M55" s="32">
        <v>200</v>
      </c>
    </row>
    <row r="56" spans="1:13" s="102" customFormat="1" x14ac:dyDescent="0.25">
      <c r="A56" s="26">
        <f t="shared" si="1"/>
        <v>47</v>
      </c>
      <c r="B56" s="29"/>
      <c r="C56" s="27"/>
      <c r="D56" s="28">
        <f t="shared" si="3"/>
        <v>327</v>
      </c>
      <c r="E56" s="29"/>
      <c r="F56" s="30">
        <v>0.1</v>
      </c>
      <c r="G56" s="80" t="s">
        <v>90</v>
      </c>
      <c r="H56" s="34">
        <v>1904</v>
      </c>
      <c r="I56" s="35">
        <v>1</v>
      </c>
      <c r="J56" s="29" t="s">
        <v>60</v>
      </c>
      <c r="K56" s="32">
        <f t="shared" si="0"/>
        <v>0.1</v>
      </c>
      <c r="L56" s="32">
        <v>150</v>
      </c>
      <c r="M56" s="32">
        <v>330</v>
      </c>
    </row>
    <row r="57" spans="1:13" s="102" customFormat="1" x14ac:dyDescent="0.25">
      <c r="A57" s="26">
        <f t="shared" si="1"/>
        <v>48</v>
      </c>
      <c r="B57" s="29"/>
      <c r="C57" s="27"/>
      <c r="D57" s="28">
        <f t="shared" si="3"/>
        <v>328</v>
      </c>
      <c r="E57" s="29"/>
      <c r="F57" s="30">
        <v>0.01</v>
      </c>
      <c r="G57" s="27" t="s">
        <v>91</v>
      </c>
      <c r="H57" s="34">
        <v>1907</v>
      </c>
      <c r="I57" s="35">
        <v>1</v>
      </c>
      <c r="J57" s="29" t="s">
        <v>54</v>
      </c>
      <c r="K57" s="32">
        <f t="shared" si="0"/>
        <v>0.01</v>
      </c>
      <c r="L57" s="32">
        <v>10</v>
      </c>
      <c r="M57" s="32">
        <v>100</v>
      </c>
    </row>
    <row r="58" spans="1:13" s="102" customFormat="1" x14ac:dyDescent="0.25">
      <c r="A58" s="26">
        <f t="shared" si="1"/>
        <v>49</v>
      </c>
      <c r="B58" s="29"/>
      <c r="C58" s="27"/>
      <c r="D58" s="28">
        <f t="shared" si="3"/>
        <v>329</v>
      </c>
      <c r="E58" s="29"/>
      <c r="F58" s="30">
        <v>0.02</v>
      </c>
      <c r="G58" s="27" t="s">
        <v>91</v>
      </c>
      <c r="H58" s="34">
        <v>1907</v>
      </c>
      <c r="I58" s="35">
        <v>1</v>
      </c>
      <c r="J58" s="29" t="s">
        <v>1612</v>
      </c>
      <c r="K58" s="32">
        <f t="shared" si="0"/>
        <v>0.02</v>
      </c>
      <c r="L58" s="32">
        <v>17.899999999999999</v>
      </c>
      <c r="M58" s="32">
        <v>45</v>
      </c>
    </row>
    <row r="59" spans="1:13" s="102" customFormat="1" x14ac:dyDescent="0.25">
      <c r="A59" s="26">
        <f t="shared" si="1"/>
        <v>50</v>
      </c>
      <c r="B59" s="29"/>
      <c r="C59" s="27"/>
      <c r="D59" s="28">
        <f t="shared" si="3"/>
        <v>330</v>
      </c>
      <c r="E59" s="29"/>
      <c r="F59" s="30">
        <v>0.05</v>
      </c>
      <c r="G59" s="27" t="s">
        <v>91</v>
      </c>
      <c r="H59" s="34">
        <v>1907</v>
      </c>
      <c r="I59" s="35">
        <v>1</v>
      </c>
      <c r="J59" s="29" t="s">
        <v>1612</v>
      </c>
      <c r="K59" s="32">
        <f t="shared" si="0"/>
        <v>0.05</v>
      </c>
      <c r="L59" s="32">
        <v>68</v>
      </c>
      <c r="M59" s="32">
        <v>175</v>
      </c>
    </row>
    <row r="60" spans="1:13" s="102" customFormat="1" x14ac:dyDescent="0.25">
      <c r="A60" s="26">
        <f t="shared" si="1"/>
        <v>51</v>
      </c>
      <c r="B60" s="29"/>
      <c r="C60" s="27"/>
      <c r="D60" s="28">
        <f t="shared" si="3"/>
        <v>331</v>
      </c>
      <c r="E60" s="29"/>
      <c r="F60" s="30">
        <v>0.01</v>
      </c>
      <c r="G60" s="27" t="s">
        <v>57</v>
      </c>
      <c r="H60" s="34">
        <v>1908</v>
      </c>
      <c r="I60" s="35">
        <v>1</v>
      </c>
      <c r="J60" s="29" t="s">
        <v>55</v>
      </c>
      <c r="K60" s="32">
        <f t="shared" si="0"/>
        <v>0.01</v>
      </c>
      <c r="L60" s="32">
        <v>9</v>
      </c>
      <c r="M60" s="32">
        <v>175</v>
      </c>
    </row>
    <row r="61" spans="1:13" s="102" customFormat="1" x14ac:dyDescent="0.25">
      <c r="A61" s="26">
        <f t="shared" si="1"/>
        <v>52</v>
      </c>
      <c r="B61" s="29"/>
      <c r="C61" s="27"/>
      <c r="D61" s="28">
        <f t="shared" si="3"/>
        <v>332</v>
      </c>
      <c r="E61" s="29"/>
      <c r="F61" s="30">
        <v>0.02</v>
      </c>
      <c r="G61" s="27" t="s">
        <v>49</v>
      </c>
      <c r="H61" s="34">
        <v>1908</v>
      </c>
      <c r="I61" s="35">
        <v>1</v>
      </c>
      <c r="J61" s="29" t="s">
        <v>54</v>
      </c>
      <c r="K61" s="32">
        <f t="shared" si="0"/>
        <v>0.02</v>
      </c>
      <c r="L61" s="32">
        <v>5.95</v>
      </c>
      <c r="M61" s="32">
        <v>25</v>
      </c>
    </row>
    <row r="62" spans="1:13" s="102" customFormat="1" x14ac:dyDescent="0.25">
      <c r="A62" s="26">
        <f t="shared" si="1"/>
        <v>53</v>
      </c>
      <c r="B62" s="29"/>
      <c r="C62" s="27"/>
      <c r="D62" s="28">
        <f t="shared" si="3"/>
        <v>333</v>
      </c>
      <c r="E62" s="29"/>
      <c r="F62" s="30">
        <v>0.03</v>
      </c>
      <c r="G62" s="27" t="s">
        <v>49</v>
      </c>
      <c r="H62" s="34">
        <v>1908</v>
      </c>
      <c r="I62" s="35">
        <v>1</v>
      </c>
      <c r="J62" s="29" t="s">
        <v>60</v>
      </c>
      <c r="K62" s="32">
        <f t="shared" si="0"/>
        <v>0.03</v>
      </c>
      <c r="L62" s="32">
        <v>27.5</v>
      </c>
      <c r="M62" s="32">
        <v>75</v>
      </c>
    </row>
    <row r="63" spans="1:13" s="102" customFormat="1" x14ac:dyDescent="0.25">
      <c r="A63" s="26">
        <f t="shared" si="1"/>
        <v>54</v>
      </c>
      <c r="B63" s="29"/>
      <c r="C63" s="27"/>
      <c r="D63" s="28">
        <f t="shared" si="3"/>
        <v>334</v>
      </c>
      <c r="E63" s="29"/>
      <c r="F63" s="30">
        <v>0.04</v>
      </c>
      <c r="G63" s="27" t="s">
        <v>49</v>
      </c>
      <c r="H63" s="34">
        <v>1908</v>
      </c>
      <c r="I63" s="35">
        <v>1</v>
      </c>
      <c r="J63" s="29" t="s">
        <v>60</v>
      </c>
      <c r="K63" s="32">
        <f t="shared" si="0"/>
        <v>0.04</v>
      </c>
      <c r="L63" s="32">
        <v>37.5</v>
      </c>
      <c r="M63" s="32">
        <v>92.5</v>
      </c>
    </row>
    <row r="64" spans="1:13" s="102" customFormat="1" x14ac:dyDescent="0.25">
      <c r="A64" s="26">
        <f t="shared" si="1"/>
        <v>55</v>
      </c>
      <c r="B64" s="29"/>
      <c r="C64" s="27"/>
      <c r="D64" s="28">
        <f t="shared" si="3"/>
        <v>335</v>
      </c>
      <c r="E64" s="29"/>
      <c r="F64" s="30">
        <v>0.05</v>
      </c>
      <c r="G64" s="27" t="s">
        <v>49</v>
      </c>
      <c r="H64" s="34">
        <v>1908</v>
      </c>
      <c r="I64" s="35">
        <v>1</v>
      </c>
      <c r="J64" s="29" t="s">
        <v>1621</v>
      </c>
      <c r="K64" s="32">
        <f t="shared" si="0"/>
        <v>0.05</v>
      </c>
      <c r="L64" s="32">
        <v>65</v>
      </c>
      <c r="M64" s="32">
        <v>190</v>
      </c>
    </row>
    <row r="65" spans="1:13" s="102" customFormat="1" x14ac:dyDescent="0.25">
      <c r="A65" s="26">
        <f t="shared" si="1"/>
        <v>56</v>
      </c>
      <c r="B65" s="29"/>
      <c r="C65" s="27"/>
      <c r="D65" s="28">
        <f t="shared" si="3"/>
        <v>336</v>
      </c>
      <c r="E65" s="29"/>
      <c r="F65" s="30"/>
      <c r="G65" s="27"/>
      <c r="H65" s="34"/>
      <c r="I65" s="35"/>
      <c r="J65" s="29"/>
      <c r="K65" s="32" t="str">
        <f t="shared" si="0"/>
        <v xml:space="preserve"> </v>
      </c>
      <c r="L65" s="32"/>
      <c r="M65" s="32"/>
    </row>
    <row r="66" spans="1:13" s="102" customFormat="1" x14ac:dyDescent="0.25">
      <c r="A66" s="26">
        <f t="shared" si="1"/>
        <v>57</v>
      </c>
      <c r="B66" s="29"/>
      <c r="C66" s="27"/>
      <c r="D66" s="28">
        <f t="shared" si="3"/>
        <v>337</v>
      </c>
      <c r="E66" s="29"/>
      <c r="F66" s="30">
        <v>0.08</v>
      </c>
      <c r="G66" s="27" t="s">
        <v>49</v>
      </c>
      <c r="H66" s="34">
        <v>1908</v>
      </c>
      <c r="I66" s="35">
        <v>1</v>
      </c>
      <c r="J66" s="29" t="s">
        <v>54</v>
      </c>
      <c r="K66" s="32">
        <f t="shared" si="0"/>
        <v>0.08</v>
      </c>
      <c r="L66" s="32">
        <v>45</v>
      </c>
      <c r="M66" s="32">
        <v>185</v>
      </c>
    </row>
    <row r="67" spans="1:13" s="102" customFormat="1" x14ac:dyDescent="0.25">
      <c r="A67" s="26">
        <f t="shared" si="1"/>
        <v>58</v>
      </c>
      <c r="B67" s="29"/>
      <c r="C67" s="27"/>
      <c r="D67" s="28">
        <f t="shared" si="3"/>
        <v>338</v>
      </c>
      <c r="E67" s="29"/>
      <c r="F67" s="30"/>
      <c r="G67" s="27"/>
      <c r="H67" s="34"/>
      <c r="I67" s="35"/>
      <c r="J67" s="29"/>
      <c r="K67" s="32" t="str">
        <f t="shared" si="0"/>
        <v xml:space="preserve"> </v>
      </c>
      <c r="L67" s="32"/>
      <c r="M67" s="32"/>
    </row>
    <row r="68" spans="1:13" s="102" customFormat="1" x14ac:dyDescent="0.25">
      <c r="A68" s="26">
        <f t="shared" si="1"/>
        <v>59</v>
      </c>
      <c r="B68" s="29"/>
      <c r="C68" s="27"/>
      <c r="D68" s="28">
        <f t="shared" si="3"/>
        <v>339</v>
      </c>
      <c r="E68" s="29"/>
      <c r="F68" s="30">
        <v>0.13</v>
      </c>
      <c r="G68" s="27" t="s">
        <v>49</v>
      </c>
      <c r="H68" s="34">
        <v>1909</v>
      </c>
      <c r="I68" s="35">
        <v>1</v>
      </c>
      <c r="J68" s="29" t="s">
        <v>54</v>
      </c>
      <c r="K68" s="32">
        <f t="shared" si="0"/>
        <v>0.13</v>
      </c>
      <c r="L68" s="32">
        <v>43.72</v>
      </c>
      <c r="M68" s="32">
        <v>135</v>
      </c>
    </row>
    <row r="69" spans="1:13" s="102" customFormat="1" x14ac:dyDescent="0.25">
      <c r="A69" s="26">
        <f t="shared" si="1"/>
        <v>60</v>
      </c>
      <c r="B69" s="29"/>
      <c r="C69" s="27"/>
      <c r="D69" s="28">
        <f t="shared" si="3"/>
        <v>340</v>
      </c>
      <c r="E69" s="29"/>
      <c r="F69" s="30"/>
      <c r="G69" s="27"/>
      <c r="H69" s="34"/>
      <c r="I69" s="35"/>
      <c r="J69" s="29"/>
      <c r="K69" s="32" t="str">
        <f t="shared" si="0"/>
        <v xml:space="preserve"> </v>
      </c>
      <c r="L69" s="32"/>
      <c r="M69" s="32"/>
    </row>
    <row r="70" spans="1:13" s="102" customFormat="1" x14ac:dyDescent="0.25">
      <c r="A70" s="26">
        <f t="shared" si="1"/>
        <v>61</v>
      </c>
      <c r="B70" s="29"/>
      <c r="C70" s="27"/>
      <c r="D70" s="28">
        <f t="shared" si="3"/>
        <v>341</v>
      </c>
      <c r="E70" s="29"/>
      <c r="F70" s="30"/>
      <c r="G70" s="27"/>
      <c r="H70" s="34"/>
      <c r="I70" s="35"/>
      <c r="J70" s="27"/>
      <c r="K70" s="32" t="str">
        <f t="shared" si="0"/>
        <v xml:space="preserve"> </v>
      </c>
      <c r="L70" s="32"/>
      <c r="M70" s="32"/>
    </row>
    <row r="71" spans="1:13" s="102" customFormat="1" x14ac:dyDescent="0.25">
      <c r="A71" s="26">
        <f t="shared" si="1"/>
        <v>62</v>
      </c>
      <c r="B71" s="29"/>
      <c r="C71" s="27"/>
      <c r="D71" s="28">
        <f t="shared" si="3"/>
        <v>342</v>
      </c>
      <c r="E71" s="29"/>
      <c r="F71" s="30"/>
      <c r="G71" s="27"/>
      <c r="H71" s="34"/>
      <c r="I71" s="35"/>
      <c r="J71" s="29"/>
      <c r="K71" s="32" t="str">
        <f t="shared" si="0"/>
        <v xml:space="preserve"> </v>
      </c>
      <c r="L71" s="32"/>
      <c r="M71" s="32"/>
    </row>
    <row r="72" spans="1:13" s="102" customFormat="1" x14ac:dyDescent="0.25">
      <c r="A72" s="26">
        <f t="shared" si="1"/>
        <v>63</v>
      </c>
      <c r="B72" s="29"/>
      <c r="C72" s="27"/>
      <c r="D72" s="28">
        <f t="shared" si="3"/>
        <v>343</v>
      </c>
      <c r="E72" s="29"/>
      <c r="F72" s="30">
        <v>0.01</v>
      </c>
      <c r="G72" s="27" t="s">
        <v>57</v>
      </c>
      <c r="H72" s="34">
        <v>1908</v>
      </c>
      <c r="I72" s="35">
        <v>1</v>
      </c>
      <c r="J72" s="29" t="s">
        <v>55</v>
      </c>
      <c r="K72" s="32">
        <f t="shared" si="0"/>
        <v>0.01</v>
      </c>
      <c r="L72" s="32">
        <v>8</v>
      </c>
      <c r="M72" s="32">
        <v>21.5</v>
      </c>
    </row>
    <row r="73" spans="1:13" s="102" customFormat="1" x14ac:dyDescent="0.25">
      <c r="A73" s="26">
        <f t="shared" si="1"/>
        <v>64</v>
      </c>
      <c r="B73" s="27" t="s">
        <v>30</v>
      </c>
      <c r="C73" s="27"/>
      <c r="D73" s="28">
        <f t="shared" si="3"/>
        <v>344</v>
      </c>
      <c r="E73" s="29"/>
      <c r="F73" s="30">
        <v>0.02</v>
      </c>
      <c r="G73" s="27" t="s">
        <v>49</v>
      </c>
      <c r="H73" s="34">
        <v>1908</v>
      </c>
      <c r="I73" s="35">
        <v>1</v>
      </c>
      <c r="J73" s="29" t="s">
        <v>55</v>
      </c>
      <c r="K73" s="32">
        <f t="shared" si="0"/>
        <v>0.02</v>
      </c>
      <c r="L73" s="32">
        <v>10</v>
      </c>
      <c r="M73" s="32">
        <v>25</v>
      </c>
    </row>
    <row r="74" spans="1:13" s="102" customFormat="1" x14ac:dyDescent="0.25">
      <c r="A74" s="26">
        <f t="shared" si="1"/>
        <v>65</v>
      </c>
      <c r="B74" s="29"/>
      <c r="C74" s="27"/>
      <c r="D74" s="28">
        <f t="shared" si="3"/>
        <v>345</v>
      </c>
      <c r="E74" s="29"/>
      <c r="F74" s="30">
        <v>0.03</v>
      </c>
      <c r="G74" s="27" t="s">
        <v>49</v>
      </c>
      <c r="H74" s="78" t="s">
        <v>92</v>
      </c>
      <c r="I74" s="35">
        <v>1</v>
      </c>
      <c r="J74" s="80" t="s">
        <v>55</v>
      </c>
      <c r="K74" s="32">
        <f t="shared" ref="K74:K83" si="4">IF(F74*I74&gt;0,F74*I74," ")</f>
        <v>0.03</v>
      </c>
      <c r="L74" s="32">
        <v>18.75</v>
      </c>
      <c r="M74" s="32">
        <v>25</v>
      </c>
    </row>
    <row r="75" spans="1:13" s="102" customFormat="1" x14ac:dyDescent="0.25">
      <c r="A75" s="26">
        <f t="shared" ref="A75:A84" si="5">A74+1</f>
        <v>66</v>
      </c>
      <c r="B75" s="29"/>
      <c r="C75" s="27"/>
      <c r="D75" s="28">
        <f t="shared" si="3"/>
        <v>346</v>
      </c>
      <c r="E75" s="29"/>
      <c r="F75" s="30">
        <v>0.04</v>
      </c>
      <c r="G75" s="27" t="s">
        <v>49</v>
      </c>
      <c r="H75" s="34">
        <v>1909</v>
      </c>
      <c r="I75" s="35">
        <v>1</v>
      </c>
      <c r="J75" s="29" t="s">
        <v>54</v>
      </c>
      <c r="K75" s="32">
        <f t="shared" si="4"/>
        <v>0.04</v>
      </c>
      <c r="L75" s="32">
        <v>24</v>
      </c>
      <c r="M75" s="32">
        <v>34</v>
      </c>
    </row>
    <row r="76" spans="1:13" s="102" customFormat="1" x14ac:dyDescent="0.25">
      <c r="A76" s="26">
        <f t="shared" si="5"/>
        <v>67</v>
      </c>
      <c r="B76" s="29"/>
      <c r="C76" s="27"/>
      <c r="D76" s="28">
        <f t="shared" si="3"/>
        <v>347</v>
      </c>
      <c r="E76" s="29"/>
      <c r="F76" s="30">
        <v>0.05</v>
      </c>
      <c r="G76" s="27" t="s">
        <v>49</v>
      </c>
      <c r="H76" s="34">
        <v>1909</v>
      </c>
      <c r="I76" s="35">
        <v>1</v>
      </c>
      <c r="J76" s="29" t="s">
        <v>55</v>
      </c>
      <c r="K76" s="32">
        <f t="shared" si="4"/>
        <v>0.05</v>
      </c>
      <c r="L76" s="32">
        <v>40</v>
      </c>
      <c r="M76" s="32">
        <v>105</v>
      </c>
    </row>
    <row r="77" spans="1:13" s="102" customFormat="1" x14ac:dyDescent="0.25">
      <c r="A77" s="26">
        <f t="shared" si="5"/>
        <v>68</v>
      </c>
      <c r="B77" s="29"/>
      <c r="C77" s="27"/>
      <c r="D77" s="28">
        <f t="shared" si="3"/>
        <v>348</v>
      </c>
      <c r="E77" s="29"/>
      <c r="F77" s="30">
        <v>0.01</v>
      </c>
      <c r="G77" s="27" t="s">
        <v>57</v>
      </c>
      <c r="H77" s="34">
        <v>1909</v>
      </c>
      <c r="I77" s="35">
        <v>1</v>
      </c>
      <c r="J77" s="29" t="s">
        <v>1679</v>
      </c>
      <c r="K77" s="32">
        <f t="shared" si="4"/>
        <v>0.01</v>
      </c>
      <c r="L77" s="32">
        <v>30</v>
      </c>
      <c r="M77" s="32">
        <v>210</v>
      </c>
    </row>
    <row r="78" spans="1:13" s="102" customFormat="1" x14ac:dyDescent="0.25">
      <c r="A78" s="26">
        <f t="shared" si="5"/>
        <v>69</v>
      </c>
      <c r="B78" s="29"/>
      <c r="C78" s="27"/>
      <c r="D78" s="28">
        <f t="shared" si="3"/>
        <v>349</v>
      </c>
      <c r="E78" s="29"/>
      <c r="F78" s="30">
        <v>0.02</v>
      </c>
      <c r="G78" s="27" t="s">
        <v>49</v>
      </c>
      <c r="H78" s="34">
        <v>1909</v>
      </c>
      <c r="I78" s="35">
        <v>1</v>
      </c>
      <c r="J78" s="29" t="s">
        <v>54</v>
      </c>
      <c r="K78" s="32">
        <f t="shared" si="4"/>
        <v>0.02</v>
      </c>
      <c r="L78" s="32">
        <v>43.5</v>
      </c>
      <c r="M78" s="32">
        <v>300</v>
      </c>
    </row>
    <row r="79" spans="1:13" s="102" customFormat="1" x14ac:dyDescent="0.25">
      <c r="A79" s="26">
        <f t="shared" si="5"/>
        <v>70</v>
      </c>
      <c r="B79" s="29"/>
      <c r="C79" s="27"/>
      <c r="D79" s="28">
        <f t="shared" si="3"/>
        <v>350</v>
      </c>
      <c r="E79" s="29"/>
      <c r="F79" s="30"/>
      <c r="G79" s="27"/>
      <c r="H79" s="34"/>
      <c r="I79" s="35"/>
      <c r="J79" s="29"/>
      <c r="K79" s="32" t="str">
        <f t="shared" si="4"/>
        <v xml:space="preserve"> </v>
      </c>
      <c r="L79" s="32"/>
      <c r="M79" s="32"/>
    </row>
    <row r="80" spans="1:13" s="102" customFormat="1" x14ac:dyDescent="0.25">
      <c r="A80" s="26">
        <f t="shared" si="5"/>
        <v>71</v>
      </c>
      <c r="B80" s="29"/>
      <c r="C80" s="27"/>
      <c r="D80" s="28">
        <f t="shared" si="3"/>
        <v>351</v>
      </c>
      <c r="E80" s="29"/>
      <c r="F80" s="30"/>
      <c r="G80" s="27"/>
      <c r="H80" s="34"/>
      <c r="I80" s="35"/>
      <c r="J80" s="29"/>
      <c r="K80" s="32" t="str">
        <f t="shared" si="4"/>
        <v xml:space="preserve"> </v>
      </c>
      <c r="L80" s="32"/>
      <c r="M80" s="32"/>
    </row>
    <row r="81" spans="1:13" s="102" customFormat="1" x14ac:dyDescent="0.25">
      <c r="A81" s="26">
        <f t="shared" si="5"/>
        <v>72</v>
      </c>
      <c r="B81" s="29"/>
      <c r="C81" s="27"/>
      <c r="D81" s="28">
        <f t="shared" si="3"/>
        <v>352</v>
      </c>
      <c r="E81" s="29"/>
      <c r="F81" s="30">
        <v>0.01</v>
      </c>
      <c r="G81" s="27" t="s">
        <v>57</v>
      </c>
      <c r="H81" s="34">
        <v>1909</v>
      </c>
      <c r="I81" s="35">
        <v>1</v>
      </c>
      <c r="J81" s="29" t="s">
        <v>60</v>
      </c>
      <c r="K81" s="32">
        <f t="shared" si="4"/>
        <v>0.01</v>
      </c>
      <c r="L81" s="32">
        <v>60</v>
      </c>
      <c r="M81" s="32">
        <v>220</v>
      </c>
    </row>
    <row r="82" spans="1:13" s="102" customFormat="1" x14ac:dyDescent="0.25">
      <c r="A82" s="26">
        <f t="shared" si="5"/>
        <v>73</v>
      </c>
      <c r="B82" s="29"/>
      <c r="C82" s="27"/>
      <c r="D82" s="28">
        <f t="shared" si="3"/>
        <v>353</v>
      </c>
      <c r="E82" s="29"/>
      <c r="F82" s="30"/>
      <c r="G82" s="27"/>
      <c r="H82" s="34"/>
      <c r="I82" s="35"/>
      <c r="J82" s="27"/>
      <c r="K82" s="32" t="str">
        <f t="shared" si="4"/>
        <v xml:space="preserve"> </v>
      </c>
      <c r="L82" s="32"/>
      <c r="M82" s="32"/>
    </row>
    <row r="83" spans="1:13" s="102" customFormat="1" x14ac:dyDescent="0.25">
      <c r="A83" s="26">
        <f t="shared" si="5"/>
        <v>74</v>
      </c>
      <c r="B83" s="29"/>
      <c r="C83" s="27"/>
      <c r="D83" s="28">
        <f t="shared" si="3"/>
        <v>354</v>
      </c>
      <c r="E83" s="29"/>
      <c r="F83" s="30"/>
      <c r="G83" s="27"/>
      <c r="H83" s="34"/>
      <c r="I83" s="35"/>
      <c r="J83" s="29"/>
      <c r="K83" s="32" t="str">
        <f t="shared" si="4"/>
        <v xml:space="preserve"> </v>
      </c>
      <c r="L83" s="32"/>
      <c r="M83" s="32"/>
    </row>
    <row r="84" spans="1:13" s="102" customFormat="1" ht="16.5" thickBot="1" x14ac:dyDescent="0.3">
      <c r="A84" s="26">
        <f t="shared" si="5"/>
        <v>75</v>
      </c>
      <c r="B84" s="29"/>
      <c r="C84" s="27"/>
      <c r="D84" s="28">
        <f t="shared" si="3"/>
        <v>355</v>
      </c>
      <c r="E84" s="29"/>
      <c r="F84" s="30"/>
      <c r="G84" s="27"/>
      <c r="H84" s="34"/>
      <c r="I84" s="35"/>
      <c r="J84" s="29"/>
      <c r="K84" s="32" t="str">
        <f>IF(F84*I84&gt;0,F84*I84," ")</f>
        <v xml:space="preserve"> </v>
      </c>
      <c r="L84" s="32"/>
      <c r="M84" s="32"/>
    </row>
    <row r="85" spans="1:13" s="102" customFormat="1" ht="16.5" thickTop="1" x14ac:dyDescent="0.25">
      <c r="A85" s="37"/>
      <c r="B85" s="38"/>
      <c r="C85" s="38"/>
      <c r="D85" s="39"/>
      <c r="E85" s="38"/>
      <c r="F85" s="40"/>
      <c r="G85" s="38"/>
      <c r="H85" s="38"/>
      <c r="I85" s="41"/>
      <c r="J85" s="42"/>
      <c r="K85" s="43"/>
      <c r="L85" s="105"/>
      <c r="M85" s="106"/>
    </row>
    <row r="86" spans="1:13" s="102" customFormat="1" ht="16.5" thickBot="1" x14ac:dyDescent="0.3">
      <c r="A86" s="46"/>
      <c r="B86" s="47" t="s">
        <v>36</v>
      </c>
      <c r="C86" s="48"/>
      <c r="D86" s="49"/>
      <c r="E86" s="48"/>
      <c r="F86" s="50"/>
      <c r="G86" s="48"/>
      <c r="H86" s="48"/>
      <c r="I86" s="51"/>
      <c r="J86" s="52" t="s">
        <v>2</v>
      </c>
      <c r="K86" s="107"/>
      <c r="L86" s="107"/>
      <c r="M86" s="108"/>
    </row>
    <row r="87" spans="1:13" s="102" customFormat="1" ht="16.5" thickTop="1" x14ac:dyDescent="0.25">
      <c r="A87" s="46"/>
      <c r="B87" s="55"/>
      <c r="C87" s="48"/>
      <c r="D87" s="49"/>
      <c r="E87" s="56"/>
      <c r="F87" s="57"/>
      <c r="G87" s="56"/>
      <c r="H87" s="56"/>
      <c r="I87" s="51"/>
      <c r="J87" s="109"/>
      <c r="K87" s="110"/>
      <c r="L87" s="110"/>
      <c r="M87" s="111"/>
    </row>
    <row r="88" spans="1:13" s="102" customFormat="1" x14ac:dyDescent="0.25">
      <c r="A88" s="46"/>
      <c r="B88" s="47"/>
      <c r="C88" s="48"/>
      <c r="D88" s="49"/>
      <c r="E88" s="56"/>
      <c r="F88" s="57"/>
      <c r="G88" s="56"/>
      <c r="H88" s="56"/>
      <c r="I88" s="51"/>
      <c r="J88" s="61" t="s">
        <v>39</v>
      </c>
      <c r="K88" s="112"/>
      <c r="L88" s="63"/>
      <c r="M88" s="64">
        <f>SUM(K10:K84)</f>
        <v>2.6599999999999988</v>
      </c>
    </row>
    <row r="89" spans="1:13" s="102" customFormat="1" x14ac:dyDescent="0.25">
      <c r="A89" s="46"/>
      <c r="B89" s="48"/>
      <c r="C89" s="48"/>
      <c r="D89" s="49"/>
      <c r="E89" s="56"/>
      <c r="F89" s="57"/>
      <c r="G89" s="56"/>
      <c r="H89" s="56"/>
      <c r="I89" s="51"/>
      <c r="J89" s="61" t="s">
        <v>40</v>
      </c>
      <c r="K89" s="112"/>
      <c r="L89" s="63"/>
      <c r="M89" s="64">
        <f>SUM(L10:L84)</f>
        <v>2656.6099999999997</v>
      </c>
    </row>
    <row r="90" spans="1:13" s="102" customFormat="1" x14ac:dyDescent="0.25">
      <c r="A90" s="46"/>
      <c r="B90" s="48"/>
      <c r="C90" s="48"/>
      <c r="D90" s="49"/>
      <c r="E90" s="48"/>
      <c r="F90" s="50"/>
      <c r="G90" s="48"/>
      <c r="H90" s="48"/>
      <c r="I90" s="51"/>
      <c r="J90" s="61" t="s">
        <v>41</v>
      </c>
      <c r="K90" s="112"/>
      <c r="L90" s="63"/>
      <c r="M90" s="64">
        <f>SUM(M10:M84)</f>
        <v>11098.75</v>
      </c>
    </row>
    <row r="91" spans="1:13" s="102" customFormat="1" ht="16.5" thickBot="1" x14ac:dyDescent="0.3">
      <c r="A91" s="65"/>
      <c r="B91" s="66"/>
      <c r="C91" s="66"/>
      <c r="D91" s="67"/>
      <c r="E91" s="66"/>
      <c r="F91" s="68"/>
      <c r="G91" s="66"/>
      <c r="H91" s="66"/>
      <c r="I91" s="69"/>
      <c r="J91" s="70" t="s">
        <v>42</v>
      </c>
      <c r="K91" s="113"/>
      <c r="L91" s="113"/>
      <c r="M91" s="72">
        <f>SUM(I10:I84)</f>
        <v>49</v>
      </c>
    </row>
    <row r="92" spans="1:13" s="102" customFormat="1" ht="16.5" thickTop="1" x14ac:dyDescent="0.25">
      <c r="A92" s="114"/>
      <c r="B92" s="74" t="s">
        <v>1584</v>
      </c>
      <c r="C92" s="115"/>
      <c r="D92" s="115"/>
      <c r="E92" s="115"/>
      <c r="F92" s="116"/>
      <c r="G92" s="115"/>
      <c r="H92" s="115"/>
      <c r="I92" s="115"/>
      <c r="J92" s="115"/>
      <c r="K92" s="116"/>
      <c r="L92" s="116"/>
      <c r="M92" s="117"/>
    </row>
  </sheetData>
  <printOptions gridLinesSet="0"/>
  <pageMargins left="0.75" right="0.25" top="0.75" bottom="0.55000000000000004" header="0.5" footer="0.5"/>
  <pageSetup scale="48" orientation="portrait" horizontalDpi="300" verticalDpi="300" r:id="rId1"/>
  <headerFooter alignWithMargins="0">
    <oddHeader>&amp;L&amp;D</oddHeader>
    <oddFooter>&amp;LREGISS05.XLS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92"/>
  <sheetViews>
    <sheetView showGridLines="0" zoomScale="90" zoomScaleNormal="9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52.42578125" style="11" customWidth="1"/>
    <col min="11" max="12" width="10" style="11" customWidth="1"/>
    <col min="13" max="13" width="13.85546875" style="11" customWidth="1"/>
    <col min="14" max="14" width="2.28515625" style="11" customWidth="1"/>
    <col min="15" max="16384" width="12.5703125" style="11"/>
  </cols>
  <sheetData>
    <row r="1" spans="1:14" x14ac:dyDescent="0.25">
      <c r="L1" s="12" t="s">
        <v>15</v>
      </c>
    </row>
    <row r="3" spans="1:14" ht="30.75" x14ac:dyDescent="0.45">
      <c r="A3" s="13" t="s">
        <v>0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</row>
    <row r="4" spans="1:14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</row>
    <row r="5" spans="1:14" ht="30.75" x14ac:dyDescent="0.45">
      <c r="A5" s="13" t="s">
        <v>16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</row>
    <row r="6" spans="1:14" x14ac:dyDescent="0.25">
      <c r="L6" s="12" t="s">
        <v>3</v>
      </c>
    </row>
    <row r="8" spans="1:14" x14ac:dyDescent="0.25">
      <c r="A8" s="15" t="s">
        <v>17</v>
      </c>
      <c r="B8" s="16"/>
      <c r="C8" s="17" t="s">
        <v>18</v>
      </c>
      <c r="D8" s="18"/>
      <c r="E8" s="19"/>
      <c r="F8" s="20" t="s">
        <v>19</v>
      </c>
      <c r="G8" s="20" t="s">
        <v>20</v>
      </c>
      <c r="H8" s="20" t="s">
        <v>21</v>
      </c>
      <c r="I8" s="20" t="s">
        <v>22</v>
      </c>
      <c r="J8" s="20" t="s">
        <v>23</v>
      </c>
      <c r="K8" s="20" t="s">
        <v>5</v>
      </c>
      <c r="L8" s="20" t="s">
        <v>24</v>
      </c>
      <c r="M8" s="20" t="s">
        <v>25</v>
      </c>
    </row>
    <row r="9" spans="1:14" ht="16.5" thickBot="1" x14ac:dyDescent="0.3">
      <c r="A9" s="21"/>
      <c r="B9" s="22"/>
      <c r="C9" s="23" t="s">
        <v>26</v>
      </c>
      <c r="D9" s="23" t="s">
        <v>27</v>
      </c>
      <c r="E9" s="24" t="s">
        <v>28</v>
      </c>
      <c r="F9" s="22"/>
      <c r="G9" s="22"/>
      <c r="H9" s="24" t="s">
        <v>29</v>
      </c>
      <c r="I9" s="25" t="s">
        <v>30</v>
      </c>
      <c r="J9" s="22"/>
      <c r="K9" s="24" t="s">
        <v>10</v>
      </c>
      <c r="L9" s="24" t="s">
        <v>11</v>
      </c>
      <c r="M9" s="24" t="s">
        <v>10</v>
      </c>
    </row>
    <row r="10" spans="1:14" s="102" customFormat="1" ht="16.5" thickTop="1" x14ac:dyDescent="0.25">
      <c r="A10" s="26">
        <v>1</v>
      </c>
      <c r="B10" s="27" t="s">
        <v>30</v>
      </c>
      <c r="C10" s="27"/>
      <c r="D10" s="28">
        <v>356</v>
      </c>
      <c r="E10" s="29"/>
      <c r="F10" s="30"/>
      <c r="G10" s="27"/>
      <c r="H10" s="27"/>
      <c r="I10" s="31"/>
      <c r="J10" s="29"/>
      <c r="K10" s="32" t="str">
        <f t="shared" ref="K10:K73" si="0">IF(F10*I10&gt;0,F10*I10," ")</f>
        <v xml:space="preserve"> </v>
      </c>
      <c r="L10" s="33"/>
      <c r="M10" s="33"/>
    </row>
    <row r="11" spans="1:14" s="102" customFormat="1" x14ac:dyDescent="0.25">
      <c r="A11" s="26">
        <f t="shared" ref="A11:A74" si="1">A10+1</f>
        <v>2</v>
      </c>
      <c r="B11" s="29"/>
      <c r="C11" s="27"/>
      <c r="D11" s="28">
        <f>D10+1</f>
        <v>357</v>
      </c>
      <c r="E11" s="29"/>
      <c r="F11" s="30"/>
      <c r="G11" s="27"/>
      <c r="H11" s="34"/>
      <c r="I11" s="35"/>
      <c r="J11" s="29"/>
      <c r="K11" s="32" t="str">
        <f t="shared" si="0"/>
        <v xml:space="preserve"> </v>
      </c>
      <c r="L11" s="32"/>
      <c r="M11" s="32"/>
    </row>
    <row r="12" spans="1:14" s="102" customFormat="1" x14ac:dyDescent="0.25">
      <c r="A12" s="26">
        <f t="shared" si="1"/>
        <v>3</v>
      </c>
      <c r="B12" s="29"/>
      <c r="C12" s="27"/>
      <c r="D12" s="28">
        <f t="shared" ref="D12:D75" si="2">D11+1</f>
        <v>358</v>
      </c>
      <c r="E12" s="29"/>
      <c r="F12" s="30"/>
      <c r="G12" s="27"/>
      <c r="H12" s="34"/>
      <c r="I12" s="35"/>
      <c r="J12" s="29"/>
      <c r="K12" s="32" t="str">
        <f t="shared" si="0"/>
        <v xml:space="preserve"> </v>
      </c>
      <c r="L12" s="32"/>
      <c r="M12" s="32"/>
    </row>
    <row r="13" spans="1:14" s="102" customFormat="1" x14ac:dyDescent="0.25">
      <c r="A13" s="26">
        <f t="shared" si="1"/>
        <v>4</v>
      </c>
      <c r="B13" s="29"/>
      <c r="C13" s="27"/>
      <c r="D13" s="28">
        <f t="shared" si="2"/>
        <v>359</v>
      </c>
      <c r="E13" s="29"/>
      <c r="F13" s="30"/>
      <c r="G13" s="27"/>
      <c r="H13" s="34"/>
      <c r="I13" s="35"/>
      <c r="J13" s="29"/>
      <c r="K13" s="32" t="str">
        <f t="shared" si="0"/>
        <v xml:space="preserve"> </v>
      </c>
      <c r="L13" s="32"/>
      <c r="M13" s="32"/>
    </row>
    <row r="14" spans="1:14" s="102" customFormat="1" x14ac:dyDescent="0.25">
      <c r="A14" s="26">
        <f t="shared" si="1"/>
        <v>5</v>
      </c>
      <c r="B14" s="29"/>
      <c r="C14" s="27"/>
      <c r="D14" s="28">
        <f t="shared" si="2"/>
        <v>360</v>
      </c>
      <c r="E14" s="29"/>
      <c r="F14" s="30"/>
      <c r="G14" s="27"/>
      <c r="H14" s="34"/>
      <c r="I14" s="35"/>
      <c r="J14" s="29"/>
      <c r="K14" s="32" t="str">
        <f t="shared" si="0"/>
        <v xml:space="preserve"> </v>
      </c>
      <c r="L14" s="32"/>
      <c r="M14" s="32"/>
    </row>
    <row r="15" spans="1:14" s="102" customFormat="1" x14ac:dyDescent="0.25">
      <c r="A15" s="26">
        <f t="shared" si="1"/>
        <v>6</v>
      </c>
      <c r="B15" s="29"/>
      <c r="C15" s="27"/>
      <c r="D15" s="28">
        <f t="shared" si="2"/>
        <v>361</v>
      </c>
      <c r="E15" s="29"/>
      <c r="F15" s="30"/>
      <c r="G15" s="27"/>
      <c r="H15" s="34"/>
      <c r="I15" s="35"/>
      <c r="J15" s="29"/>
      <c r="K15" s="32" t="str">
        <f t="shared" si="0"/>
        <v xml:space="preserve"> </v>
      </c>
      <c r="L15" s="32"/>
      <c r="M15" s="32"/>
    </row>
    <row r="16" spans="1:14" s="102" customFormat="1" x14ac:dyDescent="0.25">
      <c r="A16" s="26">
        <f t="shared" si="1"/>
        <v>7</v>
      </c>
      <c r="B16" s="29"/>
      <c r="C16" s="27"/>
      <c r="D16" s="28">
        <f t="shared" si="2"/>
        <v>362</v>
      </c>
      <c r="E16" s="29"/>
      <c r="F16" s="30"/>
      <c r="G16" s="27"/>
      <c r="H16" s="34"/>
      <c r="I16" s="35"/>
      <c r="J16" s="29"/>
      <c r="K16" s="32" t="str">
        <f t="shared" si="0"/>
        <v xml:space="preserve"> </v>
      </c>
      <c r="L16" s="32"/>
      <c r="M16" s="32"/>
    </row>
    <row r="17" spans="1:13" s="102" customFormat="1" x14ac:dyDescent="0.25">
      <c r="A17" s="26">
        <f t="shared" si="1"/>
        <v>8</v>
      </c>
      <c r="B17" s="29"/>
      <c r="C17" s="27"/>
      <c r="D17" s="28">
        <f t="shared" si="2"/>
        <v>363</v>
      </c>
      <c r="E17" s="29"/>
      <c r="F17" s="30"/>
      <c r="G17" s="27"/>
      <c r="H17" s="34"/>
      <c r="I17" s="35"/>
      <c r="J17" s="29"/>
      <c r="K17" s="32" t="str">
        <f t="shared" si="0"/>
        <v xml:space="preserve"> </v>
      </c>
      <c r="L17" s="32"/>
      <c r="M17" s="32"/>
    </row>
    <row r="18" spans="1:13" s="102" customFormat="1" x14ac:dyDescent="0.25">
      <c r="A18" s="26">
        <f t="shared" si="1"/>
        <v>9</v>
      </c>
      <c r="B18" s="29"/>
      <c r="C18" s="27"/>
      <c r="D18" s="28">
        <f t="shared" si="2"/>
        <v>364</v>
      </c>
      <c r="E18" s="29"/>
      <c r="F18" s="30"/>
      <c r="G18" s="27"/>
      <c r="H18" s="34"/>
      <c r="I18" s="35"/>
      <c r="J18" s="29"/>
      <c r="K18" s="32" t="str">
        <f t="shared" si="0"/>
        <v xml:space="preserve"> </v>
      </c>
      <c r="L18" s="32"/>
      <c r="M18" s="32"/>
    </row>
    <row r="19" spans="1:13" s="102" customFormat="1" x14ac:dyDescent="0.25">
      <c r="A19" s="26">
        <f t="shared" si="1"/>
        <v>10</v>
      </c>
      <c r="B19" s="29"/>
      <c r="C19" s="27"/>
      <c r="D19" s="28">
        <f t="shared" si="2"/>
        <v>365</v>
      </c>
      <c r="E19" s="29"/>
      <c r="F19" s="30"/>
      <c r="G19" s="27"/>
      <c r="H19" s="34"/>
      <c r="I19" s="35"/>
      <c r="J19" s="29"/>
      <c r="K19" s="32" t="str">
        <f t="shared" si="0"/>
        <v xml:space="preserve"> </v>
      </c>
      <c r="L19" s="32"/>
      <c r="M19" s="32"/>
    </row>
    <row r="20" spans="1:13" s="102" customFormat="1" x14ac:dyDescent="0.25">
      <c r="A20" s="26">
        <f t="shared" si="1"/>
        <v>11</v>
      </c>
      <c r="B20" s="29"/>
      <c r="C20" s="27"/>
      <c r="D20" s="28">
        <f t="shared" si="2"/>
        <v>366</v>
      </c>
      <c r="E20" s="29"/>
      <c r="F20" s="30"/>
      <c r="G20" s="27"/>
      <c r="H20" s="34"/>
      <c r="I20" s="35"/>
      <c r="J20" s="29"/>
      <c r="K20" s="32" t="str">
        <f t="shared" si="0"/>
        <v xml:space="preserve"> </v>
      </c>
      <c r="L20" s="32"/>
      <c r="M20" s="32"/>
    </row>
    <row r="21" spans="1:13" s="102" customFormat="1" x14ac:dyDescent="0.25">
      <c r="A21" s="26">
        <f t="shared" si="1"/>
        <v>12</v>
      </c>
      <c r="B21" s="29"/>
      <c r="C21" s="27"/>
      <c r="D21" s="28">
        <f t="shared" si="2"/>
        <v>367</v>
      </c>
      <c r="E21" s="29"/>
      <c r="F21" s="30">
        <v>0.02</v>
      </c>
      <c r="G21" s="27" t="s">
        <v>93</v>
      </c>
      <c r="H21" s="34">
        <v>1909</v>
      </c>
      <c r="I21" s="35">
        <v>1</v>
      </c>
      <c r="J21" s="29" t="s">
        <v>78</v>
      </c>
      <c r="K21" s="32">
        <f t="shared" si="0"/>
        <v>0.02</v>
      </c>
      <c r="L21" s="32">
        <v>5</v>
      </c>
      <c r="M21" s="32">
        <v>28.5</v>
      </c>
    </row>
    <row r="22" spans="1:13" s="102" customFormat="1" x14ac:dyDescent="0.25">
      <c r="A22" s="26">
        <f t="shared" si="1"/>
        <v>13</v>
      </c>
      <c r="B22" s="29"/>
      <c r="C22" s="27"/>
      <c r="D22" s="28">
        <f t="shared" si="2"/>
        <v>368</v>
      </c>
      <c r="E22" s="29"/>
      <c r="F22" s="30">
        <v>0.02</v>
      </c>
      <c r="G22" s="27" t="s">
        <v>93</v>
      </c>
      <c r="H22" s="34">
        <v>1909</v>
      </c>
      <c r="I22" s="35">
        <v>1</v>
      </c>
      <c r="J22" s="29" t="s">
        <v>78</v>
      </c>
      <c r="K22" s="32">
        <f t="shared" si="0"/>
        <v>0.02</v>
      </c>
      <c r="L22" s="32">
        <v>9</v>
      </c>
      <c r="M22" s="32">
        <v>35</v>
      </c>
    </row>
    <row r="23" spans="1:13" s="102" customFormat="1" x14ac:dyDescent="0.25">
      <c r="A23" s="26">
        <f t="shared" si="1"/>
        <v>14</v>
      </c>
      <c r="B23" s="29"/>
      <c r="C23" s="27"/>
      <c r="D23" s="28">
        <f t="shared" si="2"/>
        <v>369</v>
      </c>
      <c r="E23" s="29"/>
      <c r="F23" s="30">
        <v>0.02</v>
      </c>
      <c r="G23" s="27" t="s">
        <v>93</v>
      </c>
      <c r="H23" s="34">
        <v>1909</v>
      </c>
      <c r="I23" s="35">
        <v>1</v>
      </c>
      <c r="J23" s="29" t="s">
        <v>60</v>
      </c>
      <c r="K23" s="32">
        <f t="shared" si="0"/>
        <v>0.02</v>
      </c>
      <c r="L23" s="32">
        <v>125</v>
      </c>
      <c r="M23" s="32">
        <v>320</v>
      </c>
    </row>
    <row r="24" spans="1:13" s="102" customFormat="1" x14ac:dyDescent="0.25">
      <c r="A24" s="26">
        <f t="shared" si="1"/>
        <v>15</v>
      </c>
      <c r="B24" s="29"/>
      <c r="C24" s="27"/>
      <c r="D24" s="28">
        <f t="shared" si="2"/>
        <v>370</v>
      </c>
      <c r="E24" s="29"/>
      <c r="F24" s="30">
        <v>0.02</v>
      </c>
      <c r="G24" s="80" t="s">
        <v>94</v>
      </c>
      <c r="H24" s="34">
        <v>1909</v>
      </c>
      <c r="I24" s="35">
        <v>1</v>
      </c>
      <c r="J24" s="29" t="s">
        <v>65</v>
      </c>
      <c r="K24" s="32">
        <f t="shared" si="0"/>
        <v>0.02</v>
      </c>
      <c r="L24" s="32">
        <v>7.5</v>
      </c>
      <c r="M24" s="32">
        <v>30</v>
      </c>
    </row>
    <row r="25" spans="1:13" s="102" customFormat="1" x14ac:dyDescent="0.25">
      <c r="A25" s="26">
        <f t="shared" si="1"/>
        <v>16</v>
      </c>
      <c r="B25" s="29"/>
      <c r="C25" s="27"/>
      <c r="D25" s="28">
        <f t="shared" si="2"/>
        <v>371</v>
      </c>
      <c r="E25" s="29"/>
      <c r="F25" s="30">
        <v>0.02</v>
      </c>
      <c r="G25" s="80" t="s">
        <v>94</v>
      </c>
      <c r="H25" s="34">
        <v>1909</v>
      </c>
      <c r="I25" s="35">
        <v>1</v>
      </c>
      <c r="J25" s="29" t="s">
        <v>95</v>
      </c>
      <c r="K25" s="32">
        <f t="shared" si="0"/>
        <v>0.02</v>
      </c>
      <c r="L25" s="32">
        <v>26.25</v>
      </c>
      <c r="M25" s="32">
        <v>35</v>
      </c>
    </row>
    <row r="26" spans="1:13" s="102" customFormat="1" x14ac:dyDescent="0.25">
      <c r="A26" s="26">
        <f t="shared" si="1"/>
        <v>17</v>
      </c>
      <c r="B26" s="29"/>
      <c r="C26" s="27"/>
      <c r="D26" s="28">
        <f t="shared" si="2"/>
        <v>372</v>
      </c>
      <c r="E26" s="29"/>
      <c r="F26" s="30">
        <v>0.02</v>
      </c>
      <c r="G26" s="27" t="s">
        <v>96</v>
      </c>
      <c r="H26" s="34">
        <v>1909</v>
      </c>
      <c r="I26" s="35">
        <v>1</v>
      </c>
      <c r="J26" s="29" t="s">
        <v>78</v>
      </c>
      <c r="K26" s="32">
        <f t="shared" si="0"/>
        <v>0.02</v>
      </c>
      <c r="L26" s="32">
        <v>9.5</v>
      </c>
      <c r="M26" s="32">
        <v>70</v>
      </c>
    </row>
    <row r="27" spans="1:13" s="102" customFormat="1" x14ac:dyDescent="0.25">
      <c r="A27" s="26">
        <f t="shared" si="1"/>
        <v>18</v>
      </c>
      <c r="B27" s="29"/>
      <c r="C27" s="27"/>
      <c r="D27" s="28">
        <f t="shared" si="2"/>
        <v>373</v>
      </c>
      <c r="E27" s="29"/>
      <c r="F27" s="30">
        <v>0.02</v>
      </c>
      <c r="G27" s="27" t="s">
        <v>96</v>
      </c>
      <c r="H27" s="34">
        <v>1909</v>
      </c>
      <c r="I27" s="35">
        <v>1</v>
      </c>
      <c r="J27" s="29" t="s">
        <v>1607</v>
      </c>
      <c r="K27" s="32">
        <f t="shared" si="0"/>
        <v>0.02</v>
      </c>
      <c r="L27" s="32">
        <v>24</v>
      </c>
      <c r="M27" s="32">
        <v>80</v>
      </c>
    </row>
    <row r="28" spans="1:13" s="102" customFormat="1" x14ac:dyDescent="0.25">
      <c r="A28" s="26">
        <f t="shared" si="1"/>
        <v>19</v>
      </c>
      <c r="B28" s="29"/>
      <c r="C28" s="27"/>
      <c r="D28" s="28">
        <f t="shared" si="2"/>
        <v>374</v>
      </c>
      <c r="E28" s="29"/>
      <c r="F28" s="30">
        <v>0.01</v>
      </c>
      <c r="G28" s="27" t="s">
        <v>57</v>
      </c>
      <c r="H28" s="78" t="s">
        <v>97</v>
      </c>
      <c r="I28" s="35">
        <v>1</v>
      </c>
      <c r="J28" s="29" t="s">
        <v>78</v>
      </c>
      <c r="K28" s="32">
        <f t="shared" si="0"/>
        <v>0.01</v>
      </c>
      <c r="L28" s="32">
        <v>8</v>
      </c>
      <c r="M28" s="32">
        <v>47.5</v>
      </c>
    </row>
    <row r="29" spans="1:13" s="102" customFormat="1" x14ac:dyDescent="0.25">
      <c r="A29" s="26">
        <f t="shared" si="1"/>
        <v>20</v>
      </c>
      <c r="B29" s="29"/>
      <c r="C29" s="27"/>
      <c r="D29" s="28">
        <f t="shared" si="2"/>
        <v>375</v>
      </c>
      <c r="E29" s="29"/>
      <c r="F29" s="30">
        <v>0.02</v>
      </c>
      <c r="G29" s="27" t="s">
        <v>49</v>
      </c>
      <c r="H29" s="34">
        <v>1910</v>
      </c>
      <c r="I29" s="35">
        <v>1</v>
      </c>
      <c r="J29" s="29" t="s">
        <v>60</v>
      </c>
      <c r="K29" s="32">
        <f t="shared" si="0"/>
        <v>0.02</v>
      </c>
      <c r="L29" s="32">
        <v>8.33</v>
      </c>
      <c r="M29" s="32">
        <v>15</v>
      </c>
    </row>
    <row r="30" spans="1:13" s="102" customFormat="1" x14ac:dyDescent="0.25">
      <c r="A30" s="26">
        <f t="shared" si="1"/>
        <v>21</v>
      </c>
      <c r="B30" s="29"/>
      <c r="C30" s="27"/>
      <c r="D30" s="28">
        <f t="shared" si="2"/>
        <v>376</v>
      </c>
      <c r="E30" s="29"/>
      <c r="F30" s="30">
        <v>0.03</v>
      </c>
      <c r="G30" s="27" t="s">
        <v>49</v>
      </c>
      <c r="H30" s="34">
        <v>1911</v>
      </c>
      <c r="I30" s="35">
        <v>1</v>
      </c>
      <c r="J30" s="29" t="s">
        <v>54</v>
      </c>
      <c r="K30" s="32">
        <f t="shared" si="0"/>
        <v>0.03</v>
      </c>
      <c r="L30" s="32">
        <v>20</v>
      </c>
      <c r="M30" s="32">
        <v>70</v>
      </c>
    </row>
    <row r="31" spans="1:13" s="102" customFormat="1" x14ac:dyDescent="0.25">
      <c r="A31" s="26">
        <f t="shared" si="1"/>
        <v>22</v>
      </c>
      <c r="B31" s="29"/>
      <c r="C31" s="27"/>
      <c r="D31" s="28">
        <f t="shared" si="2"/>
        <v>377</v>
      </c>
      <c r="E31" s="29"/>
      <c r="F31" s="30">
        <v>0.04</v>
      </c>
      <c r="G31" s="27" t="s">
        <v>49</v>
      </c>
      <c r="H31" s="34">
        <v>1911</v>
      </c>
      <c r="I31" s="35">
        <v>1</v>
      </c>
      <c r="J31" s="29" t="s">
        <v>60</v>
      </c>
      <c r="K31" s="32">
        <f t="shared" si="0"/>
        <v>0.04</v>
      </c>
      <c r="L31" s="32">
        <v>35</v>
      </c>
      <c r="M31" s="32">
        <v>70</v>
      </c>
    </row>
    <row r="32" spans="1:13" s="102" customFormat="1" x14ac:dyDescent="0.25">
      <c r="A32" s="26">
        <f t="shared" si="1"/>
        <v>23</v>
      </c>
      <c r="B32" s="29"/>
      <c r="C32" s="27"/>
      <c r="D32" s="28">
        <f t="shared" si="2"/>
        <v>378</v>
      </c>
      <c r="E32" s="29"/>
      <c r="F32" s="30">
        <v>0.05</v>
      </c>
      <c r="G32" s="27" t="s">
        <v>49</v>
      </c>
      <c r="H32" s="34">
        <v>1911</v>
      </c>
      <c r="I32" s="35">
        <v>1</v>
      </c>
      <c r="J32" s="29" t="s">
        <v>1679</v>
      </c>
      <c r="K32" s="32">
        <f t="shared" si="0"/>
        <v>0.05</v>
      </c>
      <c r="L32" s="32">
        <v>18.75</v>
      </c>
      <c r="M32" s="32">
        <v>625</v>
      </c>
    </row>
    <row r="33" spans="1:13" s="102" customFormat="1" x14ac:dyDescent="0.25">
      <c r="A33" s="26">
        <f t="shared" si="1"/>
        <v>24</v>
      </c>
      <c r="B33" s="29"/>
      <c r="C33" s="27"/>
      <c r="D33" s="28">
        <f t="shared" si="2"/>
        <v>379</v>
      </c>
      <c r="E33" s="29"/>
      <c r="F33" s="30">
        <v>0.06</v>
      </c>
      <c r="G33" s="27" t="s">
        <v>49</v>
      </c>
      <c r="H33" s="34">
        <v>1911</v>
      </c>
      <c r="I33" s="35">
        <v>1</v>
      </c>
      <c r="J33" s="29" t="s">
        <v>78</v>
      </c>
      <c r="K33" s="32">
        <f t="shared" si="0"/>
        <v>0.06</v>
      </c>
      <c r="L33" s="32">
        <v>35.53</v>
      </c>
      <c r="M33" s="32">
        <v>180</v>
      </c>
    </row>
    <row r="34" spans="1:13" s="102" customFormat="1" x14ac:dyDescent="0.25">
      <c r="A34" s="26">
        <f t="shared" si="1"/>
        <v>25</v>
      </c>
      <c r="B34" s="29"/>
      <c r="C34" s="27"/>
      <c r="D34" s="28">
        <f t="shared" si="2"/>
        <v>380</v>
      </c>
      <c r="E34" s="29"/>
      <c r="F34" s="30"/>
      <c r="G34" s="27"/>
      <c r="H34" s="34"/>
      <c r="I34" s="35"/>
      <c r="J34" s="29"/>
      <c r="K34" s="32" t="str">
        <f t="shared" si="0"/>
        <v xml:space="preserve"> </v>
      </c>
      <c r="L34" s="32"/>
      <c r="M34" s="32"/>
    </row>
    <row r="35" spans="1:13" s="102" customFormat="1" x14ac:dyDescent="0.25">
      <c r="A35" s="26">
        <f t="shared" si="1"/>
        <v>26</v>
      </c>
      <c r="B35" s="29"/>
      <c r="C35" s="27"/>
      <c r="D35" s="28">
        <f t="shared" si="2"/>
        <v>381</v>
      </c>
      <c r="E35" s="29"/>
      <c r="F35" s="30"/>
      <c r="G35" s="27"/>
      <c r="H35" s="34"/>
      <c r="I35" s="35"/>
      <c r="J35" s="29"/>
      <c r="K35" s="32" t="str">
        <f t="shared" si="0"/>
        <v xml:space="preserve"> </v>
      </c>
      <c r="L35" s="32"/>
      <c r="M35" s="32"/>
    </row>
    <row r="36" spans="1:13" s="102" customFormat="1" x14ac:dyDescent="0.25">
      <c r="A36" s="26">
        <f t="shared" si="1"/>
        <v>27</v>
      </c>
      <c r="B36" s="29"/>
      <c r="C36" s="27"/>
      <c r="D36" s="28">
        <f t="shared" si="2"/>
        <v>382</v>
      </c>
      <c r="E36" s="29"/>
      <c r="F36" s="30"/>
      <c r="G36" s="27"/>
      <c r="H36" s="34"/>
      <c r="I36" s="35"/>
      <c r="J36" s="29"/>
      <c r="K36" s="32" t="str">
        <f t="shared" si="0"/>
        <v xml:space="preserve"> </v>
      </c>
      <c r="L36" s="32"/>
      <c r="M36" s="32"/>
    </row>
    <row r="37" spans="1:13" s="102" customFormat="1" x14ac:dyDescent="0.25">
      <c r="A37" s="26">
        <f t="shared" si="1"/>
        <v>28</v>
      </c>
      <c r="B37" s="29"/>
      <c r="C37" s="27"/>
      <c r="D37" s="28">
        <f t="shared" si="2"/>
        <v>383</v>
      </c>
      <c r="E37" s="29"/>
      <c r="F37" s="30">
        <v>0.01</v>
      </c>
      <c r="G37" s="27" t="s">
        <v>57</v>
      </c>
      <c r="H37" s="78" t="s">
        <v>97</v>
      </c>
      <c r="I37" s="35">
        <v>1</v>
      </c>
      <c r="J37" s="29" t="s">
        <v>78</v>
      </c>
      <c r="K37" s="32">
        <f t="shared" si="0"/>
        <v>0.01</v>
      </c>
      <c r="L37" s="32">
        <v>2.75</v>
      </c>
      <c r="M37" s="32">
        <v>8.5</v>
      </c>
    </row>
    <row r="38" spans="1:13" s="102" customFormat="1" x14ac:dyDescent="0.25">
      <c r="A38" s="26">
        <f t="shared" si="1"/>
        <v>29</v>
      </c>
      <c r="B38" s="29"/>
      <c r="C38" s="27"/>
      <c r="D38" s="28">
        <f t="shared" si="2"/>
        <v>384</v>
      </c>
      <c r="E38" s="29"/>
      <c r="F38" s="30">
        <v>0.02</v>
      </c>
      <c r="G38" s="27" t="s">
        <v>49</v>
      </c>
      <c r="H38" s="78" t="s">
        <v>97</v>
      </c>
      <c r="I38" s="35">
        <v>1</v>
      </c>
      <c r="J38" s="29" t="s">
        <v>78</v>
      </c>
      <c r="K38" s="32">
        <f t="shared" si="0"/>
        <v>0.02</v>
      </c>
      <c r="L38" s="32">
        <v>3.75</v>
      </c>
      <c r="M38" s="32">
        <v>11.75</v>
      </c>
    </row>
    <row r="39" spans="1:13" s="102" customFormat="1" x14ac:dyDescent="0.25">
      <c r="A39" s="26">
        <f t="shared" si="1"/>
        <v>30</v>
      </c>
      <c r="B39" s="29"/>
      <c r="C39" s="27"/>
      <c r="D39" s="28">
        <f t="shared" si="2"/>
        <v>385</v>
      </c>
      <c r="E39" s="29"/>
      <c r="F39" s="30">
        <v>0.01</v>
      </c>
      <c r="G39" s="27" t="s">
        <v>57</v>
      </c>
      <c r="H39" s="78" t="s">
        <v>98</v>
      </c>
      <c r="I39" s="35">
        <v>1</v>
      </c>
      <c r="J39" s="29" t="s">
        <v>54</v>
      </c>
      <c r="K39" s="32">
        <f t="shared" si="0"/>
        <v>0.01</v>
      </c>
      <c r="L39" s="32">
        <v>15</v>
      </c>
      <c r="M39" s="32">
        <v>140</v>
      </c>
    </row>
    <row r="40" spans="1:13" s="102" customFormat="1" x14ac:dyDescent="0.25">
      <c r="A40" s="26">
        <f t="shared" si="1"/>
        <v>31</v>
      </c>
      <c r="B40" s="29"/>
      <c r="C40" s="27"/>
      <c r="D40" s="28">
        <f t="shared" si="2"/>
        <v>386</v>
      </c>
      <c r="E40" s="29"/>
      <c r="F40" s="30">
        <v>0.02</v>
      </c>
      <c r="G40" s="27" t="s">
        <v>49</v>
      </c>
      <c r="H40" s="78" t="s">
        <v>97</v>
      </c>
      <c r="I40" s="35">
        <v>1</v>
      </c>
      <c r="J40" s="29" t="s">
        <v>1608</v>
      </c>
      <c r="K40" s="32">
        <f t="shared" si="0"/>
        <v>0.02</v>
      </c>
      <c r="L40" s="32">
        <v>37.5</v>
      </c>
      <c r="M40" s="32">
        <v>400</v>
      </c>
    </row>
    <row r="41" spans="1:13" s="102" customFormat="1" x14ac:dyDescent="0.25">
      <c r="A41" s="26">
        <f t="shared" si="1"/>
        <v>32</v>
      </c>
      <c r="B41" s="29"/>
      <c r="C41" s="27"/>
      <c r="D41" s="28">
        <f t="shared" si="2"/>
        <v>387</v>
      </c>
      <c r="E41" s="29"/>
      <c r="F41" s="30"/>
      <c r="G41" s="27"/>
      <c r="H41" s="34"/>
      <c r="I41" s="35"/>
      <c r="J41" s="29"/>
      <c r="K41" s="32" t="str">
        <f t="shared" si="0"/>
        <v xml:space="preserve"> </v>
      </c>
      <c r="L41" s="32"/>
      <c r="M41" s="32"/>
    </row>
    <row r="42" spans="1:13" s="102" customFormat="1" x14ac:dyDescent="0.25">
      <c r="A42" s="26">
        <f t="shared" si="1"/>
        <v>33</v>
      </c>
      <c r="B42" s="29"/>
      <c r="C42" s="27"/>
      <c r="D42" s="28">
        <f t="shared" si="2"/>
        <v>388</v>
      </c>
      <c r="E42" s="29"/>
      <c r="F42" s="30"/>
      <c r="G42" s="27"/>
      <c r="H42" s="34"/>
      <c r="I42" s="35"/>
      <c r="J42" s="29"/>
      <c r="K42" s="32" t="str">
        <f t="shared" si="0"/>
        <v xml:space="preserve"> </v>
      </c>
      <c r="L42" s="32"/>
      <c r="M42" s="32"/>
    </row>
    <row r="43" spans="1:13" s="102" customFormat="1" x14ac:dyDescent="0.25">
      <c r="A43" s="26">
        <f t="shared" si="1"/>
        <v>34</v>
      </c>
      <c r="B43" s="29"/>
      <c r="C43" s="27"/>
      <c r="D43" s="28">
        <f t="shared" si="2"/>
        <v>389</v>
      </c>
      <c r="E43" s="29"/>
      <c r="F43" s="30"/>
      <c r="G43" s="27"/>
      <c r="H43" s="34"/>
      <c r="I43" s="35"/>
      <c r="J43" s="29"/>
      <c r="K43" s="32" t="str">
        <f t="shared" si="0"/>
        <v xml:space="preserve"> </v>
      </c>
      <c r="L43" s="32"/>
      <c r="M43" s="32"/>
    </row>
    <row r="44" spans="1:13" s="102" customFormat="1" x14ac:dyDescent="0.25">
      <c r="A44" s="26">
        <f t="shared" si="1"/>
        <v>35</v>
      </c>
      <c r="B44" s="29"/>
      <c r="C44" s="27"/>
      <c r="D44" s="28">
        <f t="shared" si="2"/>
        <v>390</v>
      </c>
      <c r="E44" s="29"/>
      <c r="F44" s="30">
        <v>0.01</v>
      </c>
      <c r="G44" s="27" t="s">
        <v>57</v>
      </c>
      <c r="H44" s="78" t="s">
        <v>97</v>
      </c>
      <c r="I44" s="35">
        <v>1</v>
      </c>
      <c r="J44" s="29" t="s">
        <v>60</v>
      </c>
      <c r="K44" s="32">
        <f t="shared" si="0"/>
        <v>0.01</v>
      </c>
      <c r="L44" s="32">
        <v>4.25</v>
      </c>
      <c r="M44" s="32">
        <v>10</v>
      </c>
    </row>
    <row r="45" spans="1:13" s="102" customFormat="1" x14ac:dyDescent="0.25">
      <c r="A45" s="26">
        <f t="shared" si="1"/>
        <v>36</v>
      </c>
      <c r="B45" s="29"/>
      <c r="C45" s="27"/>
      <c r="D45" s="28">
        <f t="shared" si="2"/>
        <v>391</v>
      </c>
      <c r="E45" s="29"/>
      <c r="F45" s="30">
        <v>0.02</v>
      </c>
      <c r="G45" s="27" t="s">
        <v>49</v>
      </c>
      <c r="H45" s="78" t="s">
        <v>97</v>
      </c>
      <c r="I45" s="35">
        <v>1</v>
      </c>
      <c r="J45" s="29" t="s">
        <v>54</v>
      </c>
      <c r="K45" s="32">
        <f t="shared" si="0"/>
        <v>0.02</v>
      </c>
      <c r="L45" s="32">
        <v>27.5</v>
      </c>
      <c r="M45" s="32">
        <v>135</v>
      </c>
    </row>
    <row r="46" spans="1:13" s="102" customFormat="1" x14ac:dyDescent="0.25">
      <c r="A46" s="26">
        <f t="shared" si="1"/>
        <v>37</v>
      </c>
      <c r="B46" s="29"/>
      <c r="C46" s="27"/>
      <c r="D46" s="28">
        <f t="shared" si="2"/>
        <v>392</v>
      </c>
      <c r="E46" s="29"/>
      <c r="F46" s="30">
        <v>0.01</v>
      </c>
      <c r="G46" s="27" t="s">
        <v>57</v>
      </c>
      <c r="H46" s="78" t="s">
        <v>97</v>
      </c>
      <c r="I46" s="35">
        <v>1</v>
      </c>
      <c r="J46" s="29" t="s">
        <v>78</v>
      </c>
      <c r="K46" s="32">
        <f t="shared" si="0"/>
        <v>0.01</v>
      </c>
      <c r="L46" s="32">
        <v>15</v>
      </c>
      <c r="M46" s="32">
        <v>130</v>
      </c>
    </row>
    <row r="47" spans="1:13" s="102" customFormat="1" x14ac:dyDescent="0.25">
      <c r="A47" s="26">
        <f t="shared" si="1"/>
        <v>38</v>
      </c>
      <c r="B47" s="29"/>
      <c r="C47" s="27"/>
      <c r="D47" s="28">
        <f t="shared" si="2"/>
        <v>393</v>
      </c>
      <c r="E47" s="29"/>
      <c r="F47" s="30">
        <v>0.02</v>
      </c>
      <c r="G47" s="27" t="s">
        <v>49</v>
      </c>
      <c r="H47" s="34">
        <v>1910</v>
      </c>
      <c r="I47" s="35">
        <v>1</v>
      </c>
      <c r="J47" s="29" t="s">
        <v>1608</v>
      </c>
      <c r="K47" s="32">
        <f t="shared" si="0"/>
        <v>0.02</v>
      </c>
      <c r="L47" s="32">
        <v>40.98</v>
      </c>
      <c r="M47" s="32">
        <v>140</v>
      </c>
    </row>
    <row r="48" spans="1:13" s="102" customFormat="1" x14ac:dyDescent="0.25">
      <c r="A48" s="26">
        <f t="shared" si="1"/>
        <v>39</v>
      </c>
      <c r="B48" s="29"/>
      <c r="C48" s="27"/>
      <c r="D48" s="28">
        <f t="shared" si="2"/>
        <v>394</v>
      </c>
      <c r="E48" s="29"/>
      <c r="F48" s="30">
        <v>0.03</v>
      </c>
      <c r="G48" s="27" t="s">
        <v>49</v>
      </c>
      <c r="H48" s="34">
        <v>1911</v>
      </c>
      <c r="I48" s="35">
        <v>1</v>
      </c>
      <c r="J48" s="29" t="s">
        <v>1612</v>
      </c>
      <c r="K48" s="32">
        <f t="shared" si="0"/>
        <v>0.03</v>
      </c>
      <c r="L48" s="32">
        <v>56.44</v>
      </c>
      <c r="M48" s="32">
        <v>85</v>
      </c>
    </row>
    <row r="49" spans="1:13" s="102" customFormat="1" x14ac:dyDescent="0.25">
      <c r="A49" s="26">
        <f t="shared" si="1"/>
        <v>40</v>
      </c>
      <c r="B49" s="29"/>
      <c r="C49" s="27"/>
      <c r="D49" s="28">
        <f t="shared" si="2"/>
        <v>395</v>
      </c>
      <c r="E49" s="29"/>
      <c r="F49" s="30"/>
      <c r="G49" s="27"/>
      <c r="H49" s="34"/>
      <c r="I49" s="35"/>
      <c r="J49" s="29"/>
      <c r="K49" s="32" t="str">
        <f t="shared" si="0"/>
        <v xml:space="preserve"> </v>
      </c>
      <c r="L49" s="32"/>
      <c r="M49" s="32"/>
    </row>
    <row r="50" spans="1:13" s="102" customFormat="1" x14ac:dyDescent="0.25">
      <c r="A50" s="26">
        <f t="shared" si="1"/>
        <v>41</v>
      </c>
      <c r="B50" s="29"/>
      <c r="C50" s="27"/>
      <c r="D50" s="28">
        <f t="shared" si="2"/>
        <v>396</v>
      </c>
      <c r="E50" s="29"/>
      <c r="F50" s="30"/>
      <c r="G50" s="27"/>
      <c r="H50" s="34"/>
      <c r="I50" s="35"/>
      <c r="J50" s="29"/>
      <c r="K50" s="32" t="str">
        <f t="shared" si="0"/>
        <v xml:space="preserve"> </v>
      </c>
      <c r="L50" s="32"/>
      <c r="M50" s="32"/>
    </row>
    <row r="51" spans="1:13" s="102" customFormat="1" x14ac:dyDescent="0.25">
      <c r="A51" s="26">
        <f t="shared" si="1"/>
        <v>42</v>
      </c>
      <c r="B51" s="29"/>
      <c r="C51" s="27"/>
      <c r="D51" s="28">
        <f t="shared" si="2"/>
        <v>397</v>
      </c>
      <c r="E51" s="29"/>
      <c r="F51" s="30">
        <v>0.01</v>
      </c>
      <c r="G51" s="27" t="s">
        <v>99</v>
      </c>
      <c r="H51" s="34">
        <v>1913</v>
      </c>
      <c r="I51" s="35">
        <v>1</v>
      </c>
      <c r="J51" s="29" t="s">
        <v>60</v>
      </c>
      <c r="K51" s="32">
        <f t="shared" si="0"/>
        <v>0.01</v>
      </c>
      <c r="L51" s="32">
        <v>12.25</v>
      </c>
      <c r="M51" s="32">
        <v>40</v>
      </c>
    </row>
    <row r="52" spans="1:13" s="102" customFormat="1" x14ac:dyDescent="0.25">
      <c r="A52" s="26">
        <f t="shared" si="1"/>
        <v>43</v>
      </c>
      <c r="B52" s="29"/>
      <c r="C52" s="27"/>
      <c r="D52" s="28">
        <f t="shared" si="2"/>
        <v>398</v>
      </c>
      <c r="E52" s="29"/>
      <c r="F52" s="30">
        <v>0.02</v>
      </c>
      <c r="G52" s="27" t="s">
        <v>99</v>
      </c>
      <c r="H52" s="34">
        <v>1913</v>
      </c>
      <c r="I52" s="35">
        <v>1</v>
      </c>
      <c r="J52" s="29" t="s">
        <v>68</v>
      </c>
      <c r="K52" s="32">
        <f t="shared" si="0"/>
        <v>0.02</v>
      </c>
      <c r="L52" s="32">
        <v>14</v>
      </c>
      <c r="M52" s="32">
        <v>24.5</v>
      </c>
    </row>
    <row r="53" spans="1:13" s="102" customFormat="1" x14ac:dyDescent="0.25">
      <c r="A53" s="26">
        <f t="shared" si="1"/>
        <v>44</v>
      </c>
      <c r="B53" s="29"/>
      <c r="C53" s="27"/>
      <c r="D53" s="28">
        <f t="shared" si="2"/>
        <v>399</v>
      </c>
      <c r="E53" s="29"/>
      <c r="F53" s="30">
        <v>0.05</v>
      </c>
      <c r="G53" s="27" t="s">
        <v>99</v>
      </c>
      <c r="H53" s="34">
        <v>1913</v>
      </c>
      <c r="I53" s="35">
        <v>1</v>
      </c>
      <c r="J53" s="29" t="s">
        <v>54</v>
      </c>
      <c r="K53" s="32">
        <f t="shared" si="0"/>
        <v>0.05</v>
      </c>
      <c r="L53" s="32">
        <v>69.95</v>
      </c>
      <c r="M53" s="32">
        <v>225</v>
      </c>
    </row>
    <row r="54" spans="1:13" s="102" customFormat="1" x14ac:dyDescent="0.25">
      <c r="A54" s="26">
        <f t="shared" si="1"/>
        <v>45</v>
      </c>
      <c r="B54" s="29"/>
      <c r="C54" s="27"/>
      <c r="D54" s="28">
        <f t="shared" si="2"/>
        <v>400</v>
      </c>
      <c r="E54" s="29"/>
      <c r="F54" s="30">
        <v>0.1</v>
      </c>
      <c r="G54" s="27" t="s">
        <v>99</v>
      </c>
      <c r="H54" s="34">
        <v>1913</v>
      </c>
      <c r="I54" s="35">
        <v>1</v>
      </c>
      <c r="J54" s="29" t="s">
        <v>68</v>
      </c>
      <c r="K54" s="32">
        <f t="shared" si="0"/>
        <v>0.1</v>
      </c>
      <c r="L54" s="32">
        <v>85</v>
      </c>
      <c r="M54" s="32">
        <v>180</v>
      </c>
    </row>
    <row r="55" spans="1:13" s="102" customFormat="1" x14ac:dyDescent="0.25">
      <c r="A55" s="26">
        <f t="shared" si="1"/>
        <v>46</v>
      </c>
      <c r="B55" s="29"/>
      <c r="C55" s="27"/>
      <c r="D55" s="36" t="s">
        <v>100</v>
      </c>
      <c r="E55" s="29"/>
      <c r="F55" s="30">
        <v>0.1</v>
      </c>
      <c r="G55" s="27" t="s">
        <v>99</v>
      </c>
      <c r="H55" s="34">
        <v>1913</v>
      </c>
      <c r="I55" s="35">
        <v>1</v>
      </c>
      <c r="J55" s="29" t="s">
        <v>68</v>
      </c>
      <c r="K55" s="32">
        <f t="shared" si="0"/>
        <v>0.1</v>
      </c>
      <c r="L55" s="32">
        <v>100</v>
      </c>
      <c r="M55" s="32">
        <v>260</v>
      </c>
    </row>
    <row r="56" spans="1:13" s="102" customFormat="1" x14ac:dyDescent="0.25">
      <c r="A56" s="26">
        <f t="shared" si="1"/>
        <v>47</v>
      </c>
      <c r="B56" s="29"/>
      <c r="C56" s="27"/>
      <c r="D56" s="28">
        <v>401</v>
      </c>
      <c r="E56" s="29"/>
      <c r="F56" s="30">
        <v>0.01</v>
      </c>
      <c r="G56" s="27" t="s">
        <v>99</v>
      </c>
      <c r="H56" s="34">
        <v>1914</v>
      </c>
      <c r="I56" s="35">
        <v>1</v>
      </c>
      <c r="J56" s="29" t="s">
        <v>60</v>
      </c>
      <c r="K56" s="32">
        <f t="shared" si="0"/>
        <v>0.01</v>
      </c>
      <c r="L56" s="32">
        <v>25</v>
      </c>
      <c r="M56" s="32">
        <v>60</v>
      </c>
    </row>
    <row r="57" spans="1:13" s="102" customFormat="1" x14ac:dyDescent="0.25">
      <c r="A57" s="26">
        <f t="shared" si="1"/>
        <v>48</v>
      </c>
      <c r="B57" s="29"/>
      <c r="C57" s="27"/>
      <c r="D57" s="28">
        <f t="shared" si="2"/>
        <v>402</v>
      </c>
      <c r="E57" s="29"/>
      <c r="F57" s="30">
        <v>0.02</v>
      </c>
      <c r="G57" s="27" t="s">
        <v>99</v>
      </c>
      <c r="H57" s="34">
        <v>1915</v>
      </c>
      <c r="I57" s="35">
        <v>1</v>
      </c>
      <c r="J57" s="29" t="s">
        <v>68</v>
      </c>
      <c r="K57" s="32">
        <f t="shared" si="0"/>
        <v>0.02</v>
      </c>
      <c r="L57" s="32">
        <v>65</v>
      </c>
      <c r="M57" s="32">
        <v>110</v>
      </c>
    </row>
    <row r="58" spans="1:13" s="102" customFormat="1" x14ac:dyDescent="0.25">
      <c r="A58" s="26">
        <f t="shared" si="1"/>
        <v>49</v>
      </c>
      <c r="B58" s="29"/>
      <c r="C58" s="27"/>
      <c r="D58" s="28">
        <f t="shared" si="2"/>
        <v>403</v>
      </c>
      <c r="E58" s="29"/>
      <c r="F58" s="30">
        <v>0.05</v>
      </c>
      <c r="G58" s="27" t="s">
        <v>99</v>
      </c>
      <c r="H58" s="34">
        <v>1915</v>
      </c>
      <c r="I58" s="35">
        <v>1</v>
      </c>
      <c r="J58" s="29" t="s">
        <v>60</v>
      </c>
      <c r="K58" s="32">
        <f t="shared" si="0"/>
        <v>0.05</v>
      </c>
      <c r="L58" s="32">
        <v>92.5</v>
      </c>
      <c r="M58" s="32">
        <v>390</v>
      </c>
    </row>
    <row r="59" spans="1:13" s="102" customFormat="1" x14ac:dyDescent="0.25">
      <c r="A59" s="26">
        <f t="shared" si="1"/>
        <v>50</v>
      </c>
      <c r="B59" s="29"/>
      <c r="C59" s="27"/>
      <c r="D59" s="28">
        <f t="shared" si="2"/>
        <v>404</v>
      </c>
      <c r="E59" s="29"/>
      <c r="F59" s="30">
        <v>0.1</v>
      </c>
      <c r="G59" s="27" t="s">
        <v>99</v>
      </c>
      <c r="H59" s="34">
        <v>1915</v>
      </c>
      <c r="I59" s="35">
        <v>1</v>
      </c>
      <c r="J59" s="29" t="s">
        <v>60</v>
      </c>
      <c r="K59" s="32">
        <f t="shared" si="0"/>
        <v>0.1</v>
      </c>
      <c r="L59" s="32">
        <v>650</v>
      </c>
      <c r="M59" s="32">
        <v>1700</v>
      </c>
    </row>
    <row r="60" spans="1:13" s="102" customFormat="1" x14ac:dyDescent="0.25">
      <c r="A60" s="26">
        <f t="shared" si="1"/>
        <v>51</v>
      </c>
      <c r="B60" s="29"/>
      <c r="C60" s="27"/>
      <c r="D60" s="28">
        <f t="shared" si="2"/>
        <v>405</v>
      </c>
      <c r="E60" s="29"/>
      <c r="F60" s="30">
        <v>0.01</v>
      </c>
      <c r="G60" s="27" t="s">
        <v>49</v>
      </c>
      <c r="H60" s="34">
        <v>1912</v>
      </c>
      <c r="I60" s="35">
        <v>1</v>
      </c>
      <c r="J60" s="29" t="s">
        <v>54</v>
      </c>
      <c r="K60" s="32">
        <f t="shared" si="0"/>
        <v>0.01</v>
      </c>
      <c r="L60" s="32">
        <v>8.5</v>
      </c>
      <c r="M60" s="32">
        <v>25</v>
      </c>
    </row>
    <row r="61" spans="1:13" s="102" customFormat="1" x14ac:dyDescent="0.25">
      <c r="A61" s="26">
        <f t="shared" si="1"/>
        <v>52</v>
      </c>
      <c r="B61" s="29"/>
      <c r="C61" s="27"/>
      <c r="D61" s="28">
        <f t="shared" si="2"/>
        <v>406</v>
      </c>
      <c r="E61" s="29"/>
      <c r="F61" s="30">
        <v>0.02</v>
      </c>
      <c r="G61" s="27" t="s">
        <v>49</v>
      </c>
      <c r="H61" s="34">
        <v>1912</v>
      </c>
      <c r="I61" s="35">
        <v>1</v>
      </c>
      <c r="J61" s="29" t="s">
        <v>78</v>
      </c>
      <c r="K61" s="32">
        <f t="shared" si="0"/>
        <v>0.02</v>
      </c>
      <c r="L61" s="32">
        <v>7</v>
      </c>
      <c r="M61" s="32">
        <v>40</v>
      </c>
    </row>
    <row r="62" spans="1:13" s="102" customFormat="1" x14ac:dyDescent="0.25">
      <c r="A62" s="26">
        <f t="shared" si="1"/>
        <v>53</v>
      </c>
      <c r="B62" s="29"/>
      <c r="C62" s="27"/>
      <c r="D62" s="28">
        <f t="shared" si="2"/>
        <v>407</v>
      </c>
      <c r="E62" s="29"/>
      <c r="F62" s="30">
        <v>7.0000000000000007E-2</v>
      </c>
      <c r="G62" s="27" t="s">
        <v>49</v>
      </c>
      <c r="H62" s="78" t="s">
        <v>101</v>
      </c>
      <c r="I62" s="35">
        <v>1</v>
      </c>
      <c r="J62" s="29" t="s">
        <v>1680</v>
      </c>
      <c r="K62" s="32">
        <f t="shared" si="0"/>
        <v>7.0000000000000007E-2</v>
      </c>
      <c r="L62" s="32">
        <v>109</v>
      </c>
      <c r="M62" s="32">
        <v>240</v>
      </c>
    </row>
    <row r="63" spans="1:13" s="102" customFormat="1" x14ac:dyDescent="0.25">
      <c r="A63" s="26">
        <f t="shared" si="1"/>
        <v>54</v>
      </c>
      <c r="B63" s="29"/>
      <c r="C63" s="27"/>
      <c r="D63" s="28">
        <f t="shared" si="2"/>
        <v>408</v>
      </c>
      <c r="E63" s="29"/>
      <c r="F63" s="30">
        <v>0.01</v>
      </c>
      <c r="G63" s="27" t="s">
        <v>49</v>
      </c>
      <c r="H63" s="34">
        <v>1912</v>
      </c>
      <c r="I63" s="35">
        <v>1</v>
      </c>
      <c r="J63" s="29" t="s">
        <v>104</v>
      </c>
      <c r="K63" s="32">
        <f t="shared" si="0"/>
        <v>0.01</v>
      </c>
      <c r="L63" s="32">
        <v>1.28</v>
      </c>
      <c r="M63" s="32">
        <v>40</v>
      </c>
    </row>
    <row r="64" spans="1:13" s="102" customFormat="1" x14ac:dyDescent="0.25">
      <c r="A64" s="26">
        <f t="shared" si="1"/>
        <v>55</v>
      </c>
      <c r="B64" s="29"/>
      <c r="C64" s="27"/>
      <c r="D64" s="28">
        <f t="shared" si="2"/>
        <v>409</v>
      </c>
      <c r="E64" s="29"/>
      <c r="F64" s="30">
        <v>0.02</v>
      </c>
      <c r="G64" s="27" t="s">
        <v>49</v>
      </c>
      <c r="H64" s="34">
        <v>1912</v>
      </c>
      <c r="I64" s="35">
        <v>1</v>
      </c>
      <c r="J64" s="29" t="s">
        <v>78</v>
      </c>
      <c r="K64" s="32">
        <f t="shared" si="0"/>
        <v>0.02</v>
      </c>
      <c r="L64" s="32">
        <v>1.82</v>
      </c>
      <c r="M64" s="32">
        <v>5</v>
      </c>
    </row>
    <row r="65" spans="1:13" s="102" customFormat="1" x14ac:dyDescent="0.25">
      <c r="A65" s="26">
        <f t="shared" si="1"/>
        <v>56</v>
      </c>
      <c r="B65" s="29"/>
      <c r="C65" s="27"/>
      <c r="D65" s="28">
        <f t="shared" si="2"/>
        <v>410</v>
      </c>
      <c r="E65" s="29"/>
      <c r="F65" s="30">
        <v>0.01</v>
      </c>
      <c r="G65" s="27" t="s">
        <v>49</v>
      </c>
      <c r="H65" s="34">
        <v>1912</v>
      </c>
      <c r="I65" s="35">
        <v>1</v>
      </c>
      <c r="J65" s="29" t="s">
        <v>60</v>
      </c>
      <c r="K65" s="32">
        <f t="shared" si="0"/>
        <v>0.01</v>
      </c>
      <c r="L65" s="32">
        <v>6</v>
      </c>
      <c r="M65" s="32">
        <v>13</v>
      </c>
    </row>
    <row r="66" spans="1:13" s="102" customFormat="1" x14ac:dyDescent="0.25">
      <c r="A66" s="26">
        <f t="shared" si="1"/>
        <v>57</v>
      </c>
      <c r="B66" s="29"/>
      <c r="C66" s="27"/>
      <c r="D66" s="28">
        <f t="shared" si="2"/>
        <v>411</v>
      </c>
      <c r="E66" s="29"/>
      <c r="F66" s="30">
        <v>0.02</v>
      </c>
      <c r="G66" s="27" t="s">
        <v>49</v>
      </c>
      <c r="H66" s="34">
        <v>1912</v>
      </c>
      <c r="I66" s="35">
        <v>1</v>
      </c>
      <c r="J66" s="29" t="s">
        <v>60</v>
      </c>
      <c r="K66" s="32">
        <f t="shared" si="0"/>
        <v>0.02</v>
      </c>
      <c r="L66" s="32">
        <v>9</v>
      </c>
      <c r="M66" s="32">
        <v>22.5</v>
      </c>
    </row>
    <row r="67" spans="1:13" s="102" customFormat="1" x14ac:dyDescent="0.25">
      <c r="A67" s="26">
        <f t="shared" si="1"/>
        <v>58</v>
      </c>
      <c r="B67" s="29"/>
      <c r="C67" s="27"/>
      <c r="D67" s="28">
        <f t="shared" si="2"/>
        <v>412</v>
      </c>
      <c r="E67" s="29"/>
      <c r="F67" s="30">
        <v>0.02</v>
      </c>
      <c r="G67" s="27" t="s">
        <v>49</v>
      </c>
      <c r="H67" s="34">
        <v>1912</v>
      </c>
      <c r="I67" s="35">
        <v>1</v>
      </c>
      <c r="J67" s="29" t="s">
        <v>60</v>
      </c>
      <c r="K67" s="32">
        <f t="shared" si="0"/>
        <v>0.02</v>
      </c>
      <c r="L67" s="32">
        <v>26</v>
      </c>
      <c r="M67" s="32">
        <v>55</v>
      </c>
    </row>
    <row r="68" spans="1:13" s="102" customFormat="1" x14ac:dyDescent="0.25">
      <c r="A68" s="26">
        <f t="shared" si="1"/>
        <v>59</v>
      </c>
      <c r="B68" s="29"/>
      <c r="C68" s="27"/>
      <c r="D68" s="28">
        <f t="shared" si="2"/>
        <v>413</v>
      </c>
      <c r="E68" s="29"/>
      <c r="F68" s="30">
        <v>0.02</v>
      </c>
      <c r="G68" s="27" t="s">
        <v>49</v>
      </c>
      <c r="H68" s="34">
        <v>1912</v>
      </c>
      <c r="I68" s="35">
        <v>1</v>
      </c>
      <c r="J68" s="29" t="s">
        <v>78</v>
      </c>
      <c r="K68" s="32">
        <f t="shared" si="0"/>
        <v>0.02</v>
      </c>
      <c r="L68" s="32">
        <v>25</v>
      </c>
      <c r="M68" s="32">
        <v>185</v>
      </c>
    </row>
    <row r="69" spans="1:13" s="102" customFormat="1" x14ac:dyDescent="0.25">
      <c r="A69" s="26">
        <f t="shared" si="1"/>
        <v>60</v>
      </c>
      <c r="B69" s="29"/>
      <c r="C69" s="27"/>
      <c r="D69" s="28">
        <f t="shared" si="2"/>
        <v>414</v>
      </c>
      <c r="E69" s="29"/>
      <c r="F69" s="30">
        <v>0.08</v>
      </c>
      <c r="G69" s="27" t="s">
        <v>57</v>
      </c>
      <c r="H69" s="34">
        <v>1912</v>
      </c>
      <c r="I69" s="35">
        <v>1</v>
      </c>
      <c r="J69" s="29" t="s">
        <v>54</v>
      </c>
      <c r="K69" s="32">
        <f t="shared" si="0"/>
        <v>0.08</v>
      </c>
      <c r="L69" s="32">
        <v>43</v>
      </c>
      <c r="M69" s="32">
        <v>150</v>
      </c>
    </row>
    <row r="70" spans="1:13" s="102" customFormat="1" x14ac:dyDescent="0.25">
      <c r="A70" s="26">
        <f t="shared" si="1"/>
        <v>61</v>
      </c>
      <c r="B70" s="29"/>
      <c r="C70" s="27"/>
      <c r="D70" s="28">
        <f t="shared" si="2"/>
        <v>415</v>
      </c>
      <c r="E70" s="29"/>
      <c r="F70" s="30"/>
      <c r="G70" s="27"/>
      <c r="H70" s="34"/>
      <c r="I70" s="35"/>
      <c r="J70" s="27"/>
      <c r="K70" s="32" t="str">
        <f t="shared" si="0"/>
        <v xml:space="preserve"> </v>
      </c>
      <c r="L70" s="32"/>
      <c r="M70" s="32"/>
    </row>
    <row r="71" spans="1:13" s="102" customFormat="1" x14ac:dyDescent="0.25">
      <c r="A71" s="26">
        <f t="shared" si="1"/>
        <v>62</v>
      </c>
      <c r="B71" s="29"/>
      <c r="C71" s="27"/>
      <c r="D71" s="28">
        <f t="shared" si="2"/>
        <v>416</v>
      </c>
      <c r="E71" s="29"/>
      <c r="F71" s="30">
        <v>0.1</v>
      </c>
      <c r="G71" s="27" t="s">
        <v>57</v>
      </c>
      <c r="H71" s="34">
        <v>1912</v>
      </c>
      <c r="I71" s="35">
        <v>1</v>
      </c>
      <c r="J71" s="29" t="s">
        <v>60</v>
      </c>
      <c r="K71" s="32">
        <f t="shared" si="0"/>
        <v>0.1</v>
      </c>
      <c r="L71" s="32">
        <v>53</v>
      </c>
      <c r="M71" s="32">
        <v>100</v>
      </c>
    </row>
    <row r="72" spans="1:13" s="102" customFormat="1" x14ac:dyDescent="0.25">
      <c r="A72" s="26">
        <f t="shared" si="1"/>
        <v>63</v>
      </c>
      <c r="B72" s="29"/>
      <c r="C72" s="27"/>
      <c r="D72" s="28">
        <f t="shared" si="2"/>
        <v>417</v>
      </c>
      <c r="E72" s="29"/>
      <c r="F72" s="30">
        <v>0.12</v>
      </c>
      <c r="G72" s="27" t="s">
        <v>57</v>
      </c>
      <c r="H72" s="78" t="s">
        <v>101</v>
      </c>
      <c r="I72" s="35">
        <v>1</v>
      </c>
      <c r="J72" s="29" t="s">
        <v>54</v>
      </c>
      <c r="K72" s="32">
        <f t="shared" si="0"/>
        <v>0.12</v>
      </c>
      <c r="L72" s="32">
        <v>65</v>
      </c>
      <c r="M72" s="32">
        <v>150</v>
      </c>
    </row>
    <row r="73" spans="1:13" s="102" customFormat="1" x14ac:dyDescent="0.25">
      <c r="A73" s="26">
        <f t="shared" si="1"/>
        <v>64</v>
      </c>
      <c r="B73" s="27" t="s">
        <v>30</v>
      </c>
      <c r="C73" s="27"/>
      <c r="D73" s="28">
        <f t="shared" si="2"/>
        <v>418</v>
      </c>
      <c r="E73" s="29"/>
      <c r="F73" s="30"/>
      <c r="G73" s="27"/>
      <c r="H73" s="34"/>
      <c r="I73" s="35"/>
      <c r="J73" s="29"/>
      <c r="K73" s="32" t="str">
        <f t="shared" si="0"/>
        <v xml:space="preserve"> </v>
      </c>
      <c r="L73" s="32"/>
      <c r="M73" s="32"/>
    </row>
    <row r="74" spans="1:13" s="102" customFormat="1" x14ac:dyDescent="0.25">
      <c r="A74" s="26">
        <f t="shared" si="1"/>
        <v>65</v>
      </c>
      <c r="B74" s="29"/>
      <c r="C74" s="27"/>
      <c r="D74" s="28">
        <f t="shared" si="2"/>
        <v>419</v>
      </c>
      <c r="E74" s="29"/>
      <c r="F74" s="30"/>
      <c r="G74" s="27"/>
      <c r="H74" s="34"/>
      <c r="I74" s="35"/>
      <c r="J74" s="27"/>
      <c r="K74" s="32" t="str">
        <f t="shared" ref="K74:K83" si="3">IF(F74*I74&gt;0,F74*I74," ")</f>
        <v xml:space="preserve"> </v>
      </c>
      <c r="L74" s="32"/>
      <c r="M74" s="32"/>
    </row>
    <row r="75" spans="1:13" s="102" customFormat="1" x14ac:dyDescent="0.25">
      <c r="A75" s="26">
        <f t="shared" ref="A75:A84" si="4">A74+1</f>
        <v>66</v>
      </c>
      <c r="B75" s="29"/>
      <c r="C75" s="27"/>
      <c r="D75" s="28">
        <f t="shared" si="2"/>
        <v>420</v>
      </c>
      <c r="E75" s="29"/>
      <c r="F75" s="30"/>
      <c r="G75" s="27"/>
      <c r="H75" s="34"/>
      <c r="I75" s="35"/>
      <c r="J75" s="29"/>
      <c r="K75" s="32" t="str">
        <f t="shared" si="3"/>
        <v xml:space="preserve"> </v>
      </c>
      <c r="L75" s="32"/>
      <c r="M75" s="32"/>
    </row>
    <row r="76" spans="1:13" s="102" customFormat="1" x14ac:dyDescent="0.25">
      <c r="A76" s="26">
        <f t="shared" si="4"/>
        <v>67</v>
      </c>
      <c r="B76" s="29"/>
      <c r="C76" s="27"/>
      <c r="D76" s="28">
        <f t="shared" ref="D76:D84" si="5">D75+1</f>
        <v>421</v>
      </c>
      <c r="E76" s="29"/>
      <c r="F76" s="30"/>
      <c r="G76" s="27"/>
      <c r="H76" s="34"/>
      <c r="I76" s="35"/>
      <c r="J76" s="29"/>
      <c r="K76" s="32" t="str">
        <f t="shared" si="3"/>
        <v xml:space="preserve"> </v>
      </c>
      <c r="L76" s="32"/>
      <c r="M76" s="32"/>
    </row>
    <row r="77" spans="1:13" s="102" customFormat="1" x14ac:dyDescent="0.25">
      <c r="A77" s="26">
        <f t="shared" si="4"/>
        <v>68</v>
      </c>
      <c r="B77" s="29"/>
      <c r="C77" s="27"/>
      <c r="D77" s="28">
        <f t="shared" si="5"/>
        <v>422</v>
      </c>
      <c r="E77" s="29"/>
      <c r="F77" s="30"/>
      <c r="G77" s="27"/>
      <c r="H77" s="34"/>
      <c r="I77" s="35"/>
      <c r="J77" s="29"/>
      <c r="K77" s="32" t="str">
        <f t="shared" si="3"/>
        <v xml:space="preserve"> </v>
      </c>
      <c r="L77" s="32"/>
      <c r="M77" s="32"/>
    </row>
    <row r="78" spans="1:13" s="102" customFormat="1" x14ac:dyDescent="0.25">
      <c r="A78" s="26">
        <f t="shared" si="4"/>
        <v>69</v>
      </c>
      <c r="B78" s="29"/>
      <c r="C78" s="27"/>
      <c r="D78" s="28">
        <f t="shared" si="5"/>
        <v>423</v>
      </c>
      <c r="E78" s="29"/>
      <c r="F78" s="30"/>
      <c r="G78" s="27"/>
      <c r="H78" s="34"/>
      <c r="I78" s="35"/>
      <c r="J78" s="29"/>
      <c r="K78" s="32" t="str">
        <f t="shared" si="3"/>
        <v xml:space="preserve"> </v>
      </c>
      <c r="L78" s="32"/>
      <c r="M78" s="32"/>
    </row>
    <row r="79" spans="1:13" s="102" customFormat="1" x14ac:dyDescent="0.25">
      <c r="A79" s="26">
        <f t="shared" si="4"/>
        <v>70</v>
      </c>
      <c r="B79" s="29"/>
      <c r="C79" s="27"/>
      <c r="D79" s="28">
        <f t="shared" si="5"/>
        <v>424</v>
      </c>
      <c r="E79" s="29"/>
      <c r="F79" s="30">
        <v>0.01</v>
      </c>
      <c r="G79" s="27" t="s">
        <v>49</v>
      </c>
      <c r="H79" s="34">
        <v>1914</v>
      </c>
      <c r="I79" s="35">
        <v>1</v>
      </c>
      <c r="J79" s="29" t="s">
        <v>78</v>
      </c>
      <c r="K79" s="32">
        <f t="shared" si="3"/>
        <v>0.01</v>
      </c>
      <c r="L79" s="32">
        <v>3</v>
      </c>
      <c r="M79" s="32">
        <v>18</v>
      </c>
    </row>
    <row r="80" spans="1:13" s="102" customFormat="1" x14ac:dyDescent="0.25">
      <c r="A80" s="26">
        <f t="shared" si="4"/>
        <v>71</v>
      </c>
      <c r="B80" s="29"/>
      <c r="C80" s="27"/>
      <c r="D80" s="28">
        <f t="shared" si="5"/>
        <v>425</v>
      </c>
      <c r="E80" s="29"/>
      <c r="F80" s="30">
        <v>0.02</v>
      </c>
      <c r="G80" s="27" t="s">
        <v>49</v>
      </c>
      <c r="H80" s="34">
        <v>1914</v>
      </c>
      <c r="I80" s="35">
        <v>1</v>
      </c>
      <c r="J80" s="29" t="s">
        <v>78</v>
      </c>
      <c r="K80" s="32">
        <f t="shared" si="3"/>
        <v>0.02</v>
      </c>
      <c r="L80" s="32">
        <v>3</v>
      </c>
      <c r="M80" s="32">
        <v>17.5</v>
      </c>
    </row>
    <row r="81" spans="1:13" s="102" customFormat="1" x14ac:dyDescent="0.25">
      <c r="A81" s="26">
        <f t="shared" si="4"/>
        <v>72</v>
      </c>
      <c r="B81" s="29"/>
      <c r="C81" s="27"/>
      <c r="D81" s="28">
        <f t="shared" si="5"/>
        <v>426</v>
      </c>
      <c r="E81" s="29"/>
      <c r="F81" s="30">
        <v>0.03</v>
      </c>
      <c r="G81" s="27" t="s">
        <v>49</v>
      </c>
      <c r="H81" s="34">
        <v>1914</v>
      </c>
      <c r="I81" s="35">
        <v>1</v>
      </c>
      <c r="J81" s="29" t="s">
        <v>60</v>
      </c>
      <c r="K81" s="32">
        <f t="shared" si="3"/>
        <v>0.03</v>
      </c>
      <c r="L81" s="32">
        <v>15</v>
      </c>
      <c r="M81" s="32">
        <v>32.5</v>
      </c>
    </row>
    <row r="82" spans="1:13" s="102" customFormat="1" x14ac:dyDescent="0.25">
      <c r="A82" s="26">
        <f t="shared" si="4"/>
        <v>73</v>
      </c>
      <c r="B82" s="29"/>
      <c r="C82" s="27"/>
      <c r="D82" s="28">
        <f t="shared" si="5"/>
        <v>427</v>
      </c>
      <c r="E82" s="29"/>
      <c r="F82" s="30">
        <v>0.04</v>
      </c>
      <c r="G82" s="27" t="s">
        <v>49</v>
      </c>
      <c r="H82" s="34">
        <v>1914</v>
      </c>
      <c r="I82" s="35">
        <v>1</v>
      </c>
      <c r="J82" s="27" t="s">
        <v>78</v>
      </c>
      <c r="K82" s="32">
        <f t="shared" si="3"/>
        <v>0.04</v>
      </c>
      <c r="L82" s="32">
        <v>50</v>
      </c>
      <c r="M82" s="32">
        <v>165</v>
      </c>
    </row>
    <row r="83" spans="1:13" s="102" customFormat="1" x14ac:dyDescent="0.25">
      <c r="A83" s="26">
        <f t="shared" si="4"/>
        <v>74</v>
      </c>
      <c r="B83" s="29"/>
      <c r="C83" s="27"/>
      <c r="D83" s="28">
        <f t="shared" si="5"/>
        <v>428</v>
      </c>
      <c r="E83" s="29"/>
      <c r="F83" s="30">
        <v>0.05</v>
      </c>
      <c r="G83" s="27" t="s">
        <v>49</v>
      </c>
      <c r="H83" s="34">
        <v>1914</v>
      </c>
      <c r="I83" s="35">
        <v>1</v>
      </c>
      <c r="J83" s="29" t="s">
        <v>78</v>
      </c>
      <c r="K83" s="32">
        <f t="shared" si="3"/>
        <v>0.05</v>
      </c>
      <c r="L83" s="32">
        <v>40</v>
      </c>
      <c r="M83" s="32">
        <v>170</v>
      </c>
    </row>
    <row r="84" spans="1:13" s="102" customFormat="1" ht="16.5" thickBot="1" x14ac:dyDescent="0.3">
      <c r="A84" s="26">
        <f t="shared" si="4"/>
        <v>75</v>
      </c>
      <c r="B84" s="29"/>
      <c r="C84" s="27"/>
      <c r="D84" s="28">
        <f t="shared" si="5"/>
        <v>429</v>
      </c>
      <c r="E84" s="29"/>
      <c r="F84" s="30"/>
      <c r="G84" s="27"/>
      <c r="H84" s="34"/>
      <c r="I84" s="35"/>
      <c r="J84" s="29"/>
      <c r="K84" s="32" t="str">
        <f>IF(F84*I84&gt;0,F84*I84," ")</f>
        <v xml:space="preserve"> </v>
      </c>
      <c r="L84" s="32"/>
      <c r="M84" s="32"/>
    </row>
    <row r="85" spans="1:13" ht="16.5" thickTop="1" x14ac:dyDescent="0.25">
      <c r="A85" s="37"/>
      <c r="B85" s="38"/>
      <c r="C85" s="38"/>
      <c r="D85" s="39"/>
      <c r="E85" s="38"/>
      <c r="F85" s="40"/>
      <c r="G85" s="38"/>
      <c r="H85" s="38"/>
      <c r="I85" s="41"/>
      <c r="J85" s="42"/>
      <c r="K85" s="43"/>
      <c r="L85" s="44"/>
      <c r="M85" s="45"/>
    </row>
    <row r="86" spans="1:13" ht="16.5" thickBot="1" x14ac:dyDescent="0.3">
      <c r="A86" s="46"/>
      <c r="B86" s="47" t="s">
        <v>36</v>
      </c>
      <c r="C86" s="48"/>
      <c r="D86" s="49"/>
      <c r="E86" s="48"/>
      <c r="F86" s="50"/>
      <c r="G86" s="48"/>
      <c r="H86" s="48"/>
      <c r="I86" s="51"/>
      <c r="J86" s="52" t="s">
        <v>2</v>
      </c>
      <c r="K86" s="53"/>
      <c r="L86" s="53"/>
      <c r="M86" s="54"/>
    </row>
    <row r="87" spans="1:13" ht="16.5" thickTop="1" x14ac:dyDescent="0.25">
      <c r="A87" s="46"/>
      <c r="B87" s="55"/>
      <c r="C87" s="48"/>
      <c r="D87" s="49"/>
      <c r="E87" s="56"/>
      <c r="F87" s="57"/>
      <c r="G87" s="56"/>
      <c r="H87" s="56"/>
      <c r="I87" s="51"/>
      <c r="J87" s="58"/>
      <c r="K87" s="59"/>
      <c r="L87" s="59"/>
      <c r="M87" s="60"/>
    </row>
    <row r="88" spans="1:13" x14ac:dyDescent="0.25">
      <c r="A88" s="46"/>
      <c r="B88" s="47"/>
      <c r="C88" s="48"/>
      <c r="D88" s="49"/>
      <c r="E88" s="56"/>
      <c r="F88" s="57"/>
      <c r="G88" s="56"/>
      <c r="H88" s="56"/>
      <c r="I88" s="51"/>
      <c r="J88" s="61" t="s">
        <v>39</v>
      </c>
      <c r="K88" s="62"/>
      <c r="L88" s="63"/>
      <c r="M88" s="64">
        <f>SUM(K10:K84)</f>
        <v>1.6100000000000005</v>
      </c>
    </row>
    <row r="89" spans="1:13" x14ac:dyDescent="0.25">
      <c r="A89" s="46"/>
      <c r="B89" s="48"/>
      <c r="C89" s="48"/>
      <c r="D89" s="49"/>
      <c r="E89" s="56"/>
      <c r="F89" s="57"/>
      <c r="G89" s="56"/>
      <c r="H89" s="56"/>
      <c r="I89" s="51"/>
      <c r="J89" s="61" t="s">
        <v>40</v>
      </c>
      <c r="K89" s="62"/>
      <c r="L89" s="63"/>
      <c r="M89" s="64">
        <f>SUM(L10:L84)</f>
        <v>2114.33</v>
      </c>
    </row>
    <row r="90" spans="1:13" x14ac:dyDescent="0.25">
      <c r="A90" s="46"/>
      <c r="B90" s="48"/>
      <c r="C90" s="48"/>
      <c r="D90" s="49"/>
      <c r="E90" s="48"/>
      <c r="F90" s="50"/>
      <c r="G90" s="48"/>
      <c r="H90" s="48"/>
      <c r="I90" s="51"/>
      <c r="J90" s="61" t="s">
        <v>41</v>
      </c>
      <c r="K90" s="62"/>
      <c r="L90" s="63"/>
      <c r="M90" s="64">
        <f>SUM(M10:M84)</f>
        <v>7084.25</v>
      </c>
    </row>
    <row r="91" spans="1:13" ht="16.5" thickBot="1" x14ac:dyDescent="0.3">
      <c r="A91" s="65"/>
      <c r="B91" s="66"/>
      <c r="C91" s="66"/>
      <c r="D91" s="67"/>
      <c r="E91" s="66"/>
      <c r="F91" s="68"/>
      <c r="G91" s="66"/>
      <c r="H91" s="66"/>
      <c r="I91" s="69"/>
      <c r="J91" s="70" t="s">
        <v>42</v>
      </c>
      <c r="K91" s="71"/>
      <c r="L91" s="71"/>
      <c r="M91" s="72">
        <f>SUM(I10:I84)</f>
        <v>48</v>
      </c>
    </row>
    <row r="92" spans="1:13" ht="16.5" thickTop="1" x14ac:dyDescent="0.25">
      <c r="A92" s="73"/>
      <c r="B92" s="74" t="s">
        <v>1584</v>
      </c>
      <c r="C92" s="75"/>
      <c r="D92" s="75"/>
      <c r="E92" s="75"/>
      <c r="F92" s="76"/>
      <c r="G92" s="75"/>
      <c r="H92" s="75"/>
      <c r="I92" s="75"/>
      <c r="J92" s="75"/>
      <c r="K92" s="76"/>
      <c r="L92" s="76"/>
      <c r="M92" s="77"/>
    </row>
  </sheetData>
  <printOptions gridLinesSet="0"/>
  <pageMargins left="0.75" right="0.25" top="0.75" bottom="0.55000000000000004" header="0.5" footer="0.5"/>
  <pageSetup scale="48" orientation="portrait" horizontalDpi="300" verticalDpi="300" r:id="rId1"/>
  <headerFooter alignWithMargins="0">
    <oddHeader>&amp;L&amp;D</oddHeader>
    <oddFooter>&amp;LREGISS06.XLS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92"/>
  <sheetViews>
    <sheetView showGridLines="0" zoomScale="80" zoomScaleNormal="8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52.42578125" style="11" customWidth="1"/>
    <col min="11" max="12" width="10" style="11" customWidth="1"/>
    <col min="13" max="13" width="13.85546875" style="11" customWidth="1"/>
    <col min="14" max="14" width="2.28515625" style="11" customWidth="1"/>
    <col min="15" max="16384" width="12.5703125" style="11"/>
  </cols>
  <sheetData>
    <row r="1" spans="1:14" x14ac:dyDescent="0.25">
      <c r="L1" s="12" t="s">
        <v>15</v>
      </c>
    </row>
    <row r="3" spans="1:14" ht="30.75" x14ac:dyDescent="0.45">
      <c r="A3" s="13" t="s">
        <v>0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</row>
    <row r="4" spans="1:14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</row>
    <row r="5" spans="1:14" ht="30.75" x14ac:dyDescent="0.45">
      <c r="A5" s="13" t="s">
        <v>16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</row>
    <row r="6" spans="1:14" x14ac:dyDescent="0.25">
      <c r="L6" s="12" t="s">
        <v>3</v>
      </c>
    </row>
    <row r="8" spans="1:14" x14ac:dyDescent="0.25">
      <c r="A8" s="15" t="s">
        <v>17</v>
      </c>
      <c r="B8" s="16"/>
      <c r="C8" s="17" t="s">
        <v>18</v>
      </c>
      <c r="D8" s="18"/>
      <c r="E8" s="19"/>
      <c r="F8" s="20" t="s">
        <v>19</v>
      </c>
      <c r="G8" s="20" t="s">
        <v>20</v>
      </c>
      <c r="H8" s="20" t="s">
        <v>21</v>
      </c>
      <c r="I8" s="20" t="s">
        <v>22</v>
      </c>
      <c r="J8" s="20" t="s">
        <v>23</v>
      </c>
      <c r="K8" s="20" t="s">
        <v>5</v>
      </c>
      <c r="L8" s="20" t="s">
        <v>24</v>
      </c>
      <c r="M8" s="20" t="s">
        <v>25</v>
      </c>
    </row>
    <row r="9" spans="1:14" ht="16.5" thickBot="1" x14ac:dyDescent="0.3">
      <c r="A9" s="21"/>
      <c r="B9" s="22"/>
      <c r="C9" s="23" t="s">
        <v>26</v>
      </c>
      <c r="D9" s="23" t="s">
        <v>27</v>
      </c>
      <c r="E9" s="24" t="s">
        <v>28</v>
      </c>
      <c r="F9" s="22"/>
      <c r="G9" s="22"/>
      <c r="H9" s="24" t="s">
        <v>29</v>
      </c>
      <c r="I9" s="25" t="s">
        <v>30</v>
      </c>
      <c r="J9" s="22"/>
      <c r="K9" s="24" t="s">
        <v>10</v>
      </c>
      <c r="L9" s="24" t="s">
        <v>11</v>
      </c>
      <c r="M9" s="24" t="s">
        <v>10</v>
      </c>
    </row>
    <row r="10" spans="1:14" s="102" customFormat="1" ht="16.5" thickTop="1" x14ac:dyDescent="0.25">
      <c r="A10" s="26">
        <v>1</v>
      </c>
      <c r="B10" s="27" t="s">
        <v>30</v>
      </c>
      <c r="C10" s="27"/>
      <c r="D10" s="28">
        <v>430</v>
      </c>
      <c r="E10" s="29"/>
      <c r="F10" s="30"/>
      <c r="G10" s="27"/>
      <c r="H10" s="27"/>
      <c r="I10" s="31"/>
      <c r="J10" s="29"/>
      <c r="K10" s="32" t="str">
        <f t="shared" ref="K10:K73" si="0">IF(F10*I10&gt;0,F10*I10," ")</f>
        <v xml:space="preserve"> </v>
      </c>
      <c r="L10" s="33"/>
      <c r="M10" s="33"/>
    </row>
    <row r="11" spans="1:14" s="102" customFormat="1" x14ac:dyDescent="0.25">
      <c r="A11" s="26">
        <f t="shared" ref="A11:A74" si="1">A10+1</f>
        <v>2</v>
      </c>
      <c r="B11" s="29"/>
      <c r="C11" s="27"/>
      <c r="D11" s="28">
        <f>D10+1</f>
        <v>431</v>
      </c>
      <c r="E11" s="29"/>
      <c r="F11" s="30">
        <v>0.08</v>
      </c>
      <c r="G11" s="27" t="s">
        <v>57</v>
      </c>
      <c r="H11" s="78" t="s">
        <v>101</v>
      </c>
      <c r="I11" s="35">
        <v>1</v>
      </c>
      <c r="J11" s="29" t="s">
        <v>54</v>
      </c>
      <c r="K11" s="32">
        <f t="shared" si="0"/>
        <v>0.08</v>
      </c>
      <c r="L11" s="32">
        <v>43.5</v>
      </c>
      <c r="M11" s="32">
        <v>125</v>
      </c>
    </row>
    <row r="12" spans="1:14" s="102" customFormat="1" x14ac:dyDescent="0.25">
      <c r="A12" s="26">
        <f t="shared" si="1"/>
        <v>3</v>
      </c>
      <c r="B12" s="29"/>
      <c r="C12" s="27"/>
      <c r="D12" s="28">
        <f t="shared" ref="D12:D75" si="2">D11+1</f>
        <v>432</v>
      </c>
      <c r="E12" s="29"/>
      <c r="F12" s="30">
        <v>0.09</v>
      </c>
      <c r="G12" s="27" t="s">
        <v>57</v>
      </c>
      <c r="H12" s="78" t="s">
        <v>102</v>
      </c>
      <c r="I12" s="35">
        <v>1</v>
      </c>
      <c r="J12" s="29" t="s">
        <v>54</v>
      </c>
      <c r="K12" s="32">
        <f t="shared" si="0"/>
        <v>0.09</v>
      </c>
      <c r="L12" s="32">
        <v>50</v>
      </c>
      <c r="M12" s="32">
        <v>160</v>
      </c>
    </row>
    <row r="13" spans="1:14" s="102" customFormat="1" x14ac:dyDescent="0.25">
      <c r="A13" s="26">
        <f t="shared" si="1"/>
        <v>4</v>
      </c>
      <c r="B13" s="29"/>
      <c r="C13" s="27"/>
      <c r="D13" s="28">
        <f t="shared" si="2"/>
        <v>433</v>
      </c>
      <c r="E13" s="29"/>
      <c r="F13" s="30">
        <v>0.1</v>
      </c>
      <c r="G13" s="27" t="s">
        <v>57</v>
      </c>
      <c r="H13" s="78" t="s">
        <v>103</v>
      </c>
      <c r="I13" s="35">
        <v>1</v>
      </c>
      <c r="J13" s="29" t="s">
        <v>55</v>
      </c>
      <c r="K13" s="32">
        <f t="shared" si="0"/>
        <v>0.1</v>
      </c>
      <c r="L13" s="32">
        <v>47.36</v>
      </c>
      <c r="M13" s="32">
        <v>850</v>
      </c>
    </row>
    <row r="14" spans="1:14" s="102" customFormat="1" x14ac:dyDescent="0.25">
      <c r="A14" s="26">
        <f t="shared" si="1"/>
        <v>5</v>
      </c>
      <c r="B14" s="29"/>
      <c r="C14" s="27"/>
      <c r="D14" s="28">
        <f t="shared" si="2"/>
        <v>434</v>
      </c>
      <c r="E14" s="29"/>
      <c r="F14" s="30">
        <v>0.11</v>
      </c>
      <c r="G14" s="27" t="s">
        <v>57</v>
      </c>
      <c r="H14" s="78" t="s">
        <v>105</v>
      </c>
      <c r="I14" s="35">
        <v>1</v>
      </c>
      <c r="J14" s="29" t="s">
        <v>60</v>
      </c>
      <c r="K14" s="32">
        <f t="shared" si="0"/>
        <v>0.11</v>
      </c>
      <c r="L14" s="32">
        <v>35</v>
      </c>
      <c r="M14" s="32">
        <v>55</v>
      </c>
    </row>
    <row r="15" spans="1:14" s="102" customFormat="1" x14ac:dyDescent="0.25">
      <c r="A15" s="26">
        <f t="shared" si="1"/>
        <v>6</v>
      </c>
      <c r="B15" s="29"/>
      <c r="C15" s="27"/>
      <c r="D15" s="28">
        <f t="shared" si="2"/>
        <v>435</v>
      </c>
      <c r="E15" s="29"/>
      <c r="F15" s="30">
        <v>0.12</v>
      </c>
      <c r="G15" s="27" t="s">
        <v>57</v>
      </c>
      <c r="H15" s="78" t="s">
        <v>101</v>
      </c>
      <c r="I15" s="35">
        <v>1</v>
      </c>
      <c r="J15" s="29" t="s">
        <v>78</v>
      </c>
      <c r="K15" s="32">
        <f t="shared" si="0"/>
        <v>0.12</v>
      </c>
      <c r="L15" s="32">
        <v>25</v>
      </c>
      <c r="M15" s="32">
        <v>140</v>
      </c>
    </row>
    <row r="16" spans="1:14" s="102" customFormat="1" x14ac:dyDescent="0.25">
      <c r="A16" s="26">
        <f t="shared" si="1"/>
        <v>7</v>
      </c>
      <c r="B16" s="29"/>
      <c r="C16" s="27"/>
      <c r="D16" s="28">
        <v>437</v>
      </c>
      <c r="E16" s="29"/>
      <c r="F16" s="30"/>
      <c r="G16" s="27"/>
      <c r="H16" s="34"/>
      <c r="I16" s="35"/>
      <c r="J16" s="29"/>
      <c r="K16" s="32" t="str">
        <f t="shared" si="0"/>
        <v xml:space="preserve"> </v>
      </c>
      <c r="L16" s="32"/>
      <c r="M16" s="32"/>
    </row>
    <row r="17" spans="1:13" s="102" customFormat="1" x14ac:dyDescent="0.25">
      <c r="A17" s="26">
        <f t="shared" si="1"/>
        <v>8</v>
      </c>
      <c r="B17" s="29"/>
      <c r="C17" s="27"/>
      <c r="D17" s="28">
        <f t="shared" si="2"/>
        <v>438</v>
      </c>
      <c r="E17" s="29"/>
      <c r="F17" s="30"/>
      <c r="G17" s="27"/>
      <c r="H17" s="34"/>
      <c r="I17" s="35"/>
      <c r="J17" s="29"/>
      <c r="K17" s="32" t="str">
        <f t="shared" si="0"/>
        <v xml:space="preserve"> </v>
      </c>
      <c r="L17" s="32"/>
      <c r="M17" s="32"/>
    </row>
    <row r="18" spans="1:13" s="102" customFormat="1" x14ac:dyDescent="0.25">
      <c r="A18" s="26">
        <f t="shared" si="1"/>
        <v>9</v>
      </c>
      <c r="B18" s="29"/>
      <c r="C18" s="27"/>
      <c r="D18" s="28">
        <f t="shared" si="2"/>
        <v>439</v>
      </c>
      <c r="E18" s="29"/>
      <c r="F18" s="30"/>
      <c r="G18" s="27"/>
      <c r="H18" s="34"/>
      <c r="I18" s="35"/>
      <c r="J18" s="29"/>
      <c r="K18" s="32" t="str">
        <f t="shared" si="0"/>
        <v xml:space="preserve"> </v>
      </c>
      <c r="L18" s="32"/>
      <c r="M18" s="32"/>
    </row>
    <row r="19" spans="1:13" s="102" customFormat="1" x14ac:dyDescent="0.25">
      <c r="A19" s="26">
        <f t="shared" si="1"/>
        <v>10</v>
      </c>
      <c r="B19" s="29"/>
      <c r="C19" s="27"/>
      <c r="D19" s="28">
        <f t="shared" si="2"/>
        <v>440</v>
      </c>
      <c r="E19" s="29"/>
      <c r="F19" s="30"/>
      <c r="G19" s="27"/>
      <c r="H19" s="34"/>
      <c r="I19" s="35"/>
      <c r="J19" s="29"/>
      <c r="K19" s="32" t="str">
        <f t="shared" si="0"/>
        <v xml:space="preserve"> </v>
      </c>
      <c r="L19" s="32"/>
      <c r="M19" s="32"/>
    </row>
    <row r="20" spans="1:13" s="102" customFormat="1" x14ac:dyDescent="0.25">
      <c r="A20" s="26">
        <f t="shared" si="1"/>
        <v>11</v>
      </c>
      <c r="B20" s="29"/>
      <c r="C20" s="27"/>
      <c r="D20" s="28">
        <f t="shared" si="2"/>
        <v>441</v>
      </c>
      <c r="E20" s="29"/>
      <c r="F20" s="30">
        <v>0.01</v>
      </c>
      <c r="G20" s="27" t="s">
        <v>49</v>
      </c>
      <c r="H20" s="34">
        <v>1914</v>
      </c>
      <c r="I20" s="35">
        <v>1</v>
      </c>
      <c r="J20" s="29" t="s">
        <v>55</v>
      </c>
      <c r="K20" s="32">
        <f t="shared" si="0"/>
        <v>0.01</v>
      </c>
      <c r="L20" s="32">
        <v>4</v>
      </c>
      <c r="M20" s="32">
        <v>35</v>
      </c>
    </row>
    <row r="21" spans="1:13" s="102" customFormat="1" x14ac:dyDescent="0.25">
      <c r="A21" s="26">
        <f t="shared" si="1"/>
        <v>12</v>
      </c>
      <c r="B21" s="29"/>
      <c r="C21" s="27"/>
      <c r="D21" s="28">
        <f t="shared" si="2"/>
        <v>442</v>
      </c>
      <c r="E21" s="29"/>
      <c r="F21" s="30">
        <v>0.02</v>
      </c>
      <c r="G21" s="27" t="s">
        <v>49</v>
      </c>
      <c r="H21" s="34">
        <v>1914</v>
      </c>
      <c r="I21" s="35">
        <v>1</v>
      </c>
      <c r="J21" s="29" t="s">
        <v>1608</v>
      </c>
      <c r="K21" s="32">
        <f t="shared" si="0"/>
        <v>0.02</v>
      </c>
      <c r="L21" s="32">
        <v>12</v>
      </c>
      <c r="M21" s="32">
        <v>42.5</v>
      </c>
    </row>
    <row r="22" spans="1:13" s="102" customFormat="1" x14ac:dyDescent="0.25">
      <c r="A22" s="26">
        <f t="shared" si="1"/>
        <v>13</v>
      </c>
      <c r="B22" s="29"/>
      <c r="C22" s="27"/>
      <c r="D22" s="28">
        <f t="shared" si="2"/>
        <v>443</v>
      </c>
      <c r="E22" s="29"/>
      <c r="F22" s="30">
        <v>0.01</v>
      </c>
      <c r="G22" s="27" t="s">
        <v>49</v>
      </c>
      <c r="H22" s="34">
        <v>1914</v>
      </c>
      <c r="I22" s="35">
        <v>1</v>
      </c>
      <c r="J22" s="29" t="s">
        <v>60</v>
      </c>
      <c r="K22" s="32">
        <f t="shared" si="0"/>
        <v>0.01</v>
      </c>
      <c r="L22" s="32">
        <v>12.5</v>
      </c>
      <c r="M22" s="32">
        <v>65</v>
      </c>
    </row>
    <row r="23" spans="1:13" s="102" customFormat="1" x14ac:dyDescent="0.25">
      <c r="A23" s="26">
        <f t="shared" si="1"/>
        <v>14</v>
      </c>
      <c r="B23" s="29"/>
      <c r="C23" s="27"/>
      <c r="D23" s="28">
        <f t="shared" si="2"/>
        <v>444</v>
      </c>
      <c r="E23" s="29"/>
      <c r="F23" s="30">
        <v>0.02</v>
      </c>
      <c r="G23" s="27" t="s">
        <v>49</v>
      </c>
      <c r="H23" s="34">
        <v>1914</v>
      </c>
      <c r="I23" s="35">
        <v>1</v>
      </c>
      <c r="J23" s="29" t="s">
        <v>54</v>
      </c>
      <c r="K23" s="32">
        <f t="shared" si="0"/>
        <v>0.02</v>
      </c>
      <c r="L23" s="32">
        <v>22</v>
      </c>
      <c r="M23" s="32">
        <v>140</v>
      </c>
    </row>
    <row r="24" spans="1:13" s="102" customFormat="1" x14ac:dyDescent="0.25">
      <c r="A24" s="26">
        <f t="shared" si="1"/>
        <v>15</v>
      </c>
      <c r="B24" s="29"/>
      <c r="C24" s="27"/>
      <c r="D24" s="28">
        <f t="shared" si="2"/>
        <v>445</v>
      </c>
      <c r="E24" s="29"/>
      <c r="F24" s="30">
        <v>0.03</v>
      </c>
      <c r="G24" s="27" t="s">
        <v>49</v>
      </c>
      <c r="H24" s="34">
        <v>1914</v>
      </c>
      <c r="I24" s="35">
        <v>1</v>
      </c>
      <c r="J24" s="79" t="s">
        <v>54</v>
      </c>
      <c r="K24" s="32">
        <f t="shared" si="0"/>
        <v>0.03</v>
      </c>
      <c r="L24" s="32">
        <v>225</v>
      </c>
      <c r="M24" s="32">
        <v>650</v>
      </c>
    </row>
    <row r="25" spans="1:13" s="102" customFormat="1" x14ac:dyDescent="0.25">
      <c r="A25" s="26">
        <f t="shared" si="1"/>
        <v>16</v>
      </c>
      <c r="B25" s="29"/>
      <c r="C25" s="27"/>
      <c r="D25" s="28">
        <f t="shared" si="2"/>
        <v>446</v>
      </c>
      <c r="E25" s="29"/>
      <c r="F25" s="30"/>
      <c r="G25" s="27"/>
      <c r="H25" s="34"/>
      <c r="I25" s="35"/>
      <c r="J25" s="29"/>
      <c r="K25" s="32" t="str">
        <f t="shared" si="0"/>
        <v xml:space="preserve"> </v>
      </c>
      <c r="L25" s="32"/>
      <c r="M25" s="32"/>
    </row>
    <row r="26" spans="1:13" s="102" customFormat="1" x14ac:dyDescent="0.25">
      <c r="A26" s="26">
        <f t="shared" si="1"/>
        <v>17</v>
      </c>
      <c r="B26" s="29"/>
      <c r="C26" s="27"/>
      <c r="D26" s="28">
        <f t="shared" si="2"/>
        <v>447</v>
      </c>
      <c r="E26" s="29"/>
      <c r="F26" s="30">
        <v>0.05</v>
      </c>
      <c r="G26" s="27" t="s">
        <v>49</v>
      </c>
      <c r="H26" s="34">
        <v>1914</v>
      </c>
      <c r="I26" s="35">
        <v>1</v>
      </c>
      <c r="J26" s="79" t="s">
        <v>78</v>
      </c>
      <c r="K26" s="32">
        <f t="shared" si="0"/>
        <v>0.05</v>
      </c>
      <c r="L26" s="32">
        <v>32.5</v>
      </c>
      <c r="M26" s="32">
        <v>175</v>
      </c>
    </row>
    <row r="27" spans="1:13" s="102" customFormat="1" x14ac:dyDescent="0.25">
      <c r="A27" s="26">
        <f t="shared" si="1"/>
        <v>18</v>
      </c>
      <c r="B27" s="29"/>
      <c r="C27" s="27"/>
      <c r="D27" s="28">
        <f t="shared" si="2"/>
        <v>448</v>
      </c>
      <c r="E27" s="29"/>
      <c r="F27" s="30">
        <v>0.01</v>
      </c>
      <c r="G27" s="27" t="s">
        <v>49</v>
      </c>
      <c r="H27" s="34">
        <v>1915</v>
      </c>
      <c r="I27" s="35">
        <v>1</v>
      </c>
      <c r="J27" s="29" t="s">
        <v>78</v>
      </c>
      <c r="K27" s="32">
        <f t="shared" si="0"/>
        <v>0.01</v>
      </c>
      <c r="L27" s="32">
        <v>8.8000000000000007</v>
      </c>
      <c r="M27" s="32">
        <v>50</v>
      </c>
    </row>
    <row r="28" spans="1:13" s="102" customFormat="1" x14ac:dyDescent="0.25">
      <c r="A28" s="26">
        <f t="shared" si="1"/>
        <v>19</v>
      </c>
      <c r="B28" s="29"/>
      <c r="C28" s="27"/>
      <c r="D28" s="28">
        <f t="shared" si="2"/>
        <v>449</v>
      </c>
      <c r="E28" s="29"/>
      <c r="F28" s="30"/>
      <c r="G28" s="27"/>
      <c r="H28" s="34"/>
      <c r="I28" s="35"/>
      <c r="J28" s="29"/>
      <c r="K28" s="32" t="str">
        <f t="shared" si="0"/>
        <v xml:space="preserve"> </v>
      </c>
      <c r="L28" s="32"/>
      <c r="M28" s="32"/>
    </row>
    <row r="29" spans="1:13" s="102" customFormat="1" x14ac:dyDescent="0.25">
      <c r="A29" s="26">
        <f t="shared" si="1"/>
        <v>20</v>
      </c>
      <c r="B29" s="29"/>
      <c r="C29" s="27"/>
      <c r="D29" s="28">
        <f t="shared" si="2"/>
        <v>450</v>
      </c>
      <c r="E29" s="29"/>
      <c r="F29" s="30">
        <v>0.02</v>
      </c>
      <c r="G29" s="27" t="s">
        <v>49</v>
      </c>
      <c r="H29" s="34">
        <v>1915</v>
      </c>
      <c r="I29" s="35">
        <v>1</v>
      </c>
      <c r="J29" s="79" t="s">
        <v>78</v>
      </c>
      <c r="K29" s="32">
        <f t="shared" si="0"/>
        <v>0.02</v>
      </c>
      <c r="L29" s="32">
        <v>8.75</v>
      </c>
      <c r="M29" s="32">
        <v>70</v>
      </c>
    </row>
    <row r="30" spans="1:13" s="102" customFormat="1" x14ac:dyDescent="0.25">
      <c r="A30" s="26">
        <f t="shared" si="1"/>
        <v>21</v>
      </c>
      <c r="B30" s="29"/>
      <c r="C30" s="27"/>
      <c r="D30" s="28">
        <v>452</v>
      </c>
      <c r="E30" s="29"/>
      <c r="F30" s="30">
        <v>0.01</v>
      </c>
      <c r="G30" s="27" t="s">
        <v>49</v>
      </c>
      <c r="H30" s="34">
        <v>1914</v>
      </c>
      <c r="I30" s="35">
        <v>1</v>
      </c>
      <c r="J30" s="29" t="s">
        <v>1608</v>
      </c>
      <c r="K30" s="32">
        <f t="shared" si="0"/>
        <v>0.01</v>
      </c>
      <c r="L30" s="32">
        <v>13.25</v>
      </c>
      <c r="M30" s="32">
        <v>27.5</v>
      </c>
    </row>
    <row r="31" spans="1:13" s="102" customFormat="1" x14ac:dyDescent="0.25">
      <c r="A31" s="26">
        <f t="shared" si="1"/>
        <v>22</v>
      </c>
      <c r="B31" s="29"/>
      <c r="C31" s="27"/>
      <c r="D31" s="28">
        <f t="shared" si="2"/>
        <v>453</v>
      </c>
      <c r="E31" s="29"/>
      <c r="F31" s="30"/>
      <c r="G31" s="27"/>
      <c r="H31" s="34"/>
      <c r="I31" s="35"/>
      <c r="J31" s="29"/>
      <c r="K31" s="32" t="str">
        <f t="shared" si="0"/>
        <v xml:space="preserve"> </v>
      </c>
      <c r="L31" s="32"/>
      <c r="M31" s="32"/>
    </row>
    <row r="32" spans="1:13" s="102" customFormat="1" x14ac:dyDescent="0.25">
      <c r="A32" s="26">
        <f t="shared" si="1"/>
        <v>23</v>
      </c>
      <c r="B32" s="29"/>
      <c r="C32" s="27"/>
      <c r="D32" s="28">
        <f t="shared" si="2"/>
        <v>454</v>
      </c>
      <c r="E32" s="29"/>
      <c r="F32" s="30"/>
      <c r="G32" s="27"/>
      <c r="H32" s="34"/>
      <c r="I32" s="35"/>
      <c r="J32" s="29"/>
      <c r="K32" s="32" t="str">
        <f t="shared" si="0"/>
        <v xml:space="preserve"> </v>
      </c>
      <c r="L32" s="32"/>
      <c r="M32" s="32"/>
    </row>
    <row r="33" spans="1:13" s="102" customFormat="1" x14ac:dyDescent="0.25">
      <c r="A33" s="26">
        <f t="shared" si="1"/>
        <v>24</v>
      </c>
      <c r="B33" s="29"/>
      <c r="C33" s="27"/>
      <c r="D33" s="28">
        <f t="shared" si="2"/>
        <v>455</v>
      </c>
      <c r="E33" s="29"/>
      <c r="F33" s="30">
        <v>0.02</v>
      </c>
      <c r="G33" s="27" t="s">
        <v>49</v>
      </c>
      <c r="H33" s="81" t="s">
        <v>105</v>
      </c>
      <c r="I33" s="35">
        <v>1</v>
      </c>
      <c r="J33" s="29" t="s">
        <v>60</v>
      </c>
      <c r="K33" s="32">
        <f t="shared" si="0"/>
        <v>0.02</v>
      </c>
      <c r="L33" s="32">
        <v>11.25</v>
      </c>
      <c r="M33" s="32">
        <v>18</v>
      </c>
    </row>
    <row r="34" spans="1:13" s="102" customFormat="1" x14ac:dyDescent="0.25">
      <c r="A34" s="26">
        <f t="shared" si="1"/>
        <v>25</v>
      </c>
      <c r="B34" s="29"/>
      <c r="C34" s="27"/>
      <c r="D34" s="28">
        <f t="shared" si="2"/>
        <v>456</v>
      </c>
      <c r="E34" s="29"/>
      <c r="F34" s="30"/>
      <c r="G34" s="27"/>
      <c r="H34" s="34"/>
      <c r="I34" s="35"/>
      <c r="J34" s="29"/>
      <c r="K34" s="32" t="str">
        <f t="shared" si="0"/>
        <v xml:space="preserve"> </v>
      </c>
      <c r="L34" s="32"/>
      <c r="M34" s="32"/>
    </row>
    <row r="35" spans="1:13" s="102" customFormat="1" x14ac:dyDescent="0.25">
      <c r="A35" s="26">
        <f t="shared" si="1"/>
        <v>26</v>
      </c>
      <c r="B35" s="29"/>
      <c r="C35" s="27"/>
      <c r="D35" s="28">
        <f t="shared" si="2"/>
        <v>457</v>
      </c>
      <c r="E35" s="29"/>
      <c r="F35" s="30">
        <v>0.04</v>
      </c>
      <c r="G35" s="27" t="s">
        <v>49</v>
      </c>
      <c r="H35" s="78" t="s">
        <v>106</v>
      </c>
      <c r="I35" s="35">
        <v>1</v>
      </c>
      <c r="J35" s="29" t="s">
        <v>78</v>
      </c>
      <c r="K35" s="32">
        <f t="shared" si="0"/>
        <v>0.04</v>
      </c>
      <c r="L35" s="32">
        <v>37.5</v>
      </c>
      <c r="M35" s="32">
        <v>95</v>
      </c>
    </row>
    <row r="36" spans="1:13" s="102" customFormat="1" x14ac:dyDescent="0.25">
      <c r="A36" s="26">
        <f t="shared" si="1"/>
        <v>27</v>
      </c>
      <c r="B36" s="29"/>
      <c r="C36" s="27"/>
      <c r="D36" s="28">
        <f t="shared" si="2"/>
        <v>458</v>
      </c>
      <c r="E36" s="29"/>
      <c r="F36" s="30">
        <v>0.05</v>
      </c>
      <c r="G36" s="27" t="s">
        <v>49</v>
      </c>
      <c r="H36" s="78" t="s">
        <v>106</v>
      </c>
      <c r="I36" s="35">
        <v>1</v>
      </c>
      <c r="J36" s="79" t="s">
        <v>78</v>
      </c>
      <c r="K36" s="32">
        <f t="shared" si="0"/>
        <v>0.05</v>
      </c>
      <c r="L36" s="32">
        <v>21</v>
      </c>
      <c r="M36" s="32">
        <v>115</v>
      </c>
    </row>
    <row r="37" spans="1:13" s="102" customFormat="1" x14ac:dyDescent="0.25">
      <c r="A37" s="26">
        <f t="shared" si="1"/>
        <v>28</v>
      </c>
      <c r="B37" s="29"/>
      <c r="C37" s="27"/>
      <c r="D37" s="28">
        <f t="shared" si="2"/>
        <v>459</v>
      </c>
      <c r="E37" s="29"/>
      <c r="F37" s="30">
        <v>0.02</v>
      </c>
      <c r="G37" s="27" t="s">
        <v>49</v>
      </c>
      <c r="H37" s="78" t="s">
        <v>101</v>
      </c>
      <c r="I37" s="35">
        <v>1</v>
      </c>
      <c r="J37" s="29" t="s">
        <v>1603</v>
      </c>
      <c r="K37" s="32">
        <f t="shared" si="0"/>
        <v>0.02</v>
      </c>
      <c r="L37" s="32">
        <v>300</v>
      </c>
      <c r="M37" s="32">
        <v>310</v>
      </c>
    </row>
    <row r="38" spans="1:13" s="102" customFormat="1" x14ac:dyDescent="0.25">
      <c r="A38" s="26">
        <f t="shared" si="1"/>
        <v>29</v>
      </c>
      <c r="B38" s="29"/>
      <c r="C38" s="27"/>
      <c r="D38" s="28">
        <f t="shared" si="2"/>
        <v>460</v>
      </c>
      <c r="E38" s="29"/>
      <c r="F38" s="30"/>
      <c r="G38" s="27"/>
      <c r="H38" s="34"/>
      <c r="I38" s="35"/>
      <c r="J38" s="29"/>
      <c r="K38" s="32" t="str">
        <f t="shared" si="0"/>
        <v xml:space="preserve"> </v>
      </c>
      <c r="L38" s="32"/>
      <c r="M38" s="32"/>
    </row>
    <row r="39" spans="1:13" s="102" customFormat="1" x14ac:dyDescent="0.25">
      <c r="A39" s="26">
        <f t="shared" si="1"/>
        <v>30</v>
      </c>
      <c r="B39" s="29"/>
      <c r="C39" s="27"/>
      <c r="D39" s="28">
        <f t="shared" si="2"/>
        <v>461</v>
      </c>
      <c r="E39" s="29"/>
      <c r="F39" s="30"/>
      <c r="G39" s="27"/>
      <c r="H39" s="34"/>
      <c r="I39" s="35"/>
      <c r="J39" s="29"/>
      <c r="K39" s="32" t="str">
        <f t="shared" si="0"/>
        <v xml:space="preserve"> </v>
      </c>
      <c r="L39" s="32"/>
      <c r="M39" s="32"/>
    </row>
    <row r="40" spans="1:13" s="102" customFormat="1" x14ac:dyDescent="0.25">
      <c r="A40" s="26">
        <f t="shared" si="1"/>
        <v>31</v>
      </c>
      <c r="B40" s="29"/>
      <c r="C40" s="27"/>
      <c r="D40" s="28">
        <f t="shared" si="2"/>
        <v>462</v>
      </c>
      <c r="E40" s="29"/>
      <c r="F40" s="30">
        <v>0.01</v>
      </c>
      <c r="G40" s="27" t="s">
        <v>49</v>
      </c>
      <c r="H40" s="78" t="s">
        <v>106</v>
      </c>
      <c r="I40" s="35">
        <v>1</v>
      </c>
      <c r="J40" s="29" t="s">
        <v>54</v>
      </c>
      <c r="K40" s="32">
        <f t="shared" si="0"/>
        <v>0.01</v>
      </c>
      <c r="L40" s="32">
        <v>8.82</v>
      </c>
      <c r="M40" s="32">
        <v>27.5</v>
      </c>
    </row>
    <row r="41" spans="1:13" s="102" customFormat="1" x14ac:dyDescent="0.25">
      <c r="A41" s="26">
        <f t="shared" si="1"/>
        <v>32</v>
      </c>
      <c r="B41" s="29"/>
      <c r="C41" s="27"/>
      <c r="D41" s="28">
        <f t="shared" si="2"/>
        <v>463</v>
      </c>
      <c r="E41" s="29"/>
      <c r="F41" s="30">
        <v>0.02</v>
      </c>
      <c r="G41" s="27" t="s">
        <v>49</v>
      </c>
      <c r="H41" s="78" t="s">
        <v>106</v>
      </c>
      <c r="I41" s="35">
        <v>1</v>
      </c>
      <c r="J41" s="29" t="s">
        <v>78</v>
      </c>
      <c r="K41" s="32">
        <f t="shared" si="0"/>
        <v>0.02</v>
      </c>
      <c r="L41" s="32">
        <v>5.4</v>
      </c>
      <c r="M41" s="32">
        <v>35</v>
      </c>
    </row>
    <row r="42" spans="1:13" s="102" customFormat="1" x14ac:dyDescent="0.25">
      <c r="A42" s="26">
        <f t="shared" si="1"/>
        <v>33</v>
      </c>
      <c r="B42" s="29"/>
      <c r="C42" s="27"/>
      <c r="D42" s="28">
        <f t="shared" si="2"/>
        <v>464</v>
      </c>
      <c r="E42" s="29"/>
      <c r="F42" s="30">
        <v>0.03</v>
      </c>
      <c r="G42" s="27" t="s">
        <v>49</v>
      </c>
      <c r="H42" s="78" t="s">
        <v>107</v>
      </c>
      <c r="I42" s="35">
        <v>1</v>
      </c>
      <c r="J42" s="29" t="s">
        <v>60</v>
      </c>
      <c r="K42" s="32">
        <f t="shared" si="0"/>
        <v>0.03</v>
      </c>
      <c r="L42" s="32">
        <v>80</v>
      </c>
      <c r="M42" s="32">
        <v>160</v>
      </c>
    </row>
    <row r="43" spans="1:13" s="102" customFormat="1" x14ac:dyDescent="0.25">
      <c r="A43" s="26">
        <f t="shared" si="1"/>
        <v>34</v>
      </c>
      <c r="B43" s="29"/>
      <c r="C43" s="27"/>
      <c r="D43" s="28">
        <f t="shared" si="2"/>
        <v>465</v>
      </c>
      <c r="E43" s="29"/>
      <c r="F43" s="30">
        <v>0.04</v>
      </c>
      <c r="G43" s="27" t="s">
        <v>49</v>
      </c>
      <c r="H43" s="34">
        <v>1916</v>
      </c>
      <c r="I43" s="35">
        <v>1</v>
      </c>
      <c r="J43" s="29" t="s">
        <v>54</v>
      </c>
      <c r="K43" s="32">
        <f t="shared" si="0"/>
        <v>0.04</v>
      </c>
      <c r="L43" s="32">
        <v>37.5</v>
      </c>
      <c r="M43" s="32">
        <v>140</v>
      </c>
    </row>
    <row r="44" spans="1:13" s="102" customFormat="1" x14ac:dyDescent="0.25">
      <c r="A44" s="26">
        <f t="shared" si="1"/>
        <v>35</v>
      </c>
      <c r="B44" s="29"/>
      <c r="C44" s="27"/>
      <c r="D44" s="28">
        <f t="shared" si="2"/>
        <v>466</v>
      </c>
      <c r="E44" s="29"/>
      <c r="F44" s="30">
        <v>0.05</v>
      </c>
      <c r="G44" s="27" t="s">
        <v>49</v>
      </c>
      <c r="H44" s="34">
        <v>1916</v>
      </c>
      <c r="I44" s="35">
        <v>1</v>
      </c>
      <c r="J44" s="29" t="s">
        <v>54</v>
      </c>
      <c r="K44" s="32">
        <f t="shared" si="0"/>
        <v>0.05</v>
      </c>
      <c r="L44" s="32">
        <v>89.5</v>
      </c>
      <c r="M44" s="32">
        <v>250</v>
      </c>
    </row>
    <row r="45" spans="1:13" s="102" customFormat="1" x14ac:dyDescent="0.25">
      <c r="A45" s="26">
        <f t="shared" si="1"/>
        <v>36</v>
      </c>
      <c r="B45" s="29"/>
      <c r="C45" s="27"/>
      <c r="D45" s="28">
        <f t="shared" si="2"/>
        <v>467</v>
      </c>
      <c r="E45" s="29"/>
      <c r="F45" s="30"/>
      <c r="G45" s="27"/>
      <c r="H45" s="34"/>
      <c r="I45" s="35"/>
      <c r="J45" s="29"/>
      <c r="K45" s="32" t="str">
        <f t="shared" si="0"/>
        <v xml:space="preserve"> </v>
      </c>
      <c r="L45" s="32"/>
      <c r="M45" s="32"/>
    </row>
    <row r="46" spans="1:13" s="102" customFormat="1" x14ac:dyDescent="0.25">
      <c r="A46" s="26">
        <f t="shared" si="1"/>
        <v>37</v>
      </c>
      <c r="B46" s="29"/>
      <c r="C46" s="27"/>
      <c r="D46" s="28">
        <f t="shared" si="2"/>
        <v>468</v>
      </c>
      <c r="E46" s="29"/>
      <c r="F46" s="30"/>
      <c r="G46" s="27"/>
      <c r="H46" s="34"/>
      <c r="I46" s="35"/>
      <c r="J46" s="29"/>
      <c r="K46" s="32" t="str">
        <f t="shared" si="0"/>
        <v xml:space="preserve"> </v>
      </c>
      <c r="L46" s="32"/>
      <c r="M46" s="32"/>
    </row>
    <row r="47" spans="1:13" s="102" customFormat="1" x14ac:dyDescent="0.25">
      <c r="A47" s="26">
        <f t="shared" si="1"/>
        <v>38</v>
      </c>
      <c r="B47" s="29"/>
      <c r="C47" s="27"/>
      <c r="D47" s="28">
        <f t="shared" si="2"/>
        <v>469</v>
      </c>
      <c r="E47" s="29"/>
      <c r="F47" s="30"/>
      <c r="G47" s="27"/>
      <c r="H47" s="34"/>
      <c r="I47" s="35"/>
      <c r="J47" s="29"/>
      <c r="K47" s="32" t="str">
        <f t="shared" si="0"/>
        <v xml:space="preserve"> </v>
      </c>
      <c r="L47" s="32"/>
      <c r="M47" s="32"/>
    </row>
    <row r="48" spans="1:13" s="102" customFormat="1" x14ac:dyDescent="0.25">
      <c r="A48" s="26">
        <f t="shared" si="1"/>
        <v>39</v>
      </c>
      <c r="B48" s="29"/>
      <c r="C48" s="27"/>
      <c r="D48" s="28">
        <f t="shared" si="2"/>
        <v>470</v>
      </c>
      <c r="E48" s="29"/>
      <c r="F48" s="30"/>
      <c r="G48" s="27"/>
      <c r="H48" s="34"/>
      <c r="I48" s="35"/>
      <c r="J48" s="29"/>
      <c r="K48" s="32" t="str">
        <f t="shared" si="0"/>
        <v xml:space="preserve"> </v>
      </c>
      <c r="L48" s="32"/>
      <c r="M48" s="32"/>
    </row>
    <row r="49" spans="1:13" s="102" customFormat="1" x14ac:dyDescent="0.25">
      <c r="A49" s="26">
        <f t="shared" si="1"/>
        <v>40</v>
      </c>
      <c r="B49" s="29"/>
      <c r="C49" s="27"/>
      <c r="D49" s="28">
        <f t="shared" si="2"/>
        <v>471</v>
      </c>
      <c r="E49" s="29"/>
      <c r="F49" s="30"/>
      <c r="G49" s="27"/>
      <c r="H49" s="34"/>
      <c r="I49" s="35"/>
      <c r="J49" s="29"/>
      <c r="K49" s="32" t="str">
        <f t="shared" si="0"/>
        <v xml:space="preserve"> </v>
      </c>
      <c r="L49" s="32"/>
      <c r="M49" s="32"/>
    </row>
    <row r="50" spans="1:13" s="102" customFormat="1" x14ac:dyDescent="0.25">
      <c r="A50" s="26">
        <f t="shared" si="1"/>
        <v>41</v>
      </c>
      <c r="B50" s="29"/>
      <c r="C50" s="27"/>
      <c r="D50" s="28">
        <f t="shared" si="2"/>
        <v>472</v>
      </c>
      <c r="E50" s="29"/>
      <c r="F50" s="30">
        <v>0.1</v>
      </c>
      <c r="G50" s="27" t="s">
        <v>57</v>
      </c>
      <c r="H50" s="34">
        <v>1916</v>
      </c>
      <c r="I50" s="35">
        <v>1</v>
      </c>
      <c r="J50" s="29" t="s">
        <v>60</v>
      </c>
      <c r="K50" s="32">
        <f t="shared" si="0"/>
        <v>0.1</v>
      </c>
      <c r="L50" s="32">
        <v>123.67</v>
      </c>
      <c r="M50" s="32">
        <v>230</v>
      </c>
    </row>
    <row r="51" spans="1:13" s="102" customFormat="1" x14ac:dyDescent="0.25">
      <c r="A51" s="26">
        <f t="shared" si="1"/>
        <v>42</v>
      </c>
      <c r="B51" s="29"/>
      <c r="C51" s="27"/>
      <c r="D51" s="28">
        <f t="shared" si="2"/>
        <v>473</v>
      </c>
      <c r="E51" s="29"/>
      <c r="F51" s="30">
        <v>0.11</v>
      </c>
      <c r="G51" s="27" t="s">
        <v>57</v>
      </c>
      <c r="H51" s="34">
        <v>1916</v>
      </c>
      <c r="I51" s="35">
        <v>1</v>
      </c>
      <c r="J51" s="29" t="s">
        <v>60</v>
      </c>
      <c r="K51" s="32">
        <f t="shared" si="0"/>
        <v>0.11</v>
      </c>
      <c r="L51" s="32">
        <v>50</v>
      </c>
      <c r="M51" s="32">
        <v>90</v>
      </c>
    </row>
    <row r="52" spans="1:13" s="102" customFormat="1" x14ac:dyDescent="0.25">
      <c r="A52" s="26">
        <f t="shared" si="1"/>
        <v>43</v>
      </c>
      <c r="B52" s="29"/>
      <c r="C52" s="27"/>
      <c r="D52" s="28">
        <f t="shared" si="2"/>
        <v>474</v>
      </c>
      <c r="E52" s="29"/>
      <c r="F52" s="30"/>
      <c r="G52" s="27"/>
      <c r="H52" s="34"/>
      <c r="I52" s="35"/>
      <c r="J52" s="29"/>
      <c r="K52" s="32" t="str">
        <f t="shared" si="0"/>
        <v xml:space="preserve"> </v>
      </c>
      <c r="L52" s="32"/>
      <c r="M52" s="32"/>
    </row>
    <row r="53" spans="1:13" s="102" customFormat="1" x14ac:dyDescent="0.25">
      <c r="A53" s="26">
        <f t="shared" si="1"/>
        <v>44</v>
      </c>
      <c r="B53" s="29"/>
      <c r="C53" s="27"/>
      <c r="D53" s="28">
        <f t="shared" si="2"/>
        <v>475</v>
      </c>
      <c r="E53" s="29"/>
      <c r="F53" s="30"/>
      <c r="G53" s="27"/>
      <c r="H53" s="34"/>
      <c r="I53" s="35"/>
      <c r="J53" s="29"/>
      <c r="K53" s="32" t="str">
        <f t="shared" si="0"/>
        <v xml:space="preserve"> </v>
      </c>
      <c r="L53" s="32"/>
      <c r="M53" s="32"/>
    </row>
    <row r="54" spans="1:13" s="102" customFormat="1" x14ac:dyDescent="0.25">
      <c r="A54" s="26">
        <f t="shared" si="1"/>
        <v>45</v>
      </c>
      <c r="B54" s="29"/>
      <c r="C54" s="27"/>
      <c r="D54" s="28">
        <f t="shared" si="2"/>
        <v>476</v>
      </c>
      <c r="E54" s="29"/>
      <c r="F54" s="30"/>
      <c r="G54" s="27"/>
      <c r="H54" s="34"/>
      <c r="I54" s="35"/>
      <c r="J54" s="29"/>
      <c r="K54" s="32" t="str">
        <f t="shared" si="0"/>
        <v xml:space="preserve"> </v>
      </c>
      <c r="L54" s="32"/>
      <c r="M54" s="32"/>
    </row>
    <row r="55" spans="1:13" s="102" customFormat="1" x14ac:dyDescent="0.25">
      <c r="A55" s="26">
        <f t="shared" si="1"/>
        <v>46</v>
      </c>
      <c r="B55" s="29"/>
      <c r="C55" s="27"/>
      <c r="D55" s="36" t="s">
        <v>108</v>
      </c>
      <c r="E55" s="29"/>
      <c r="F55" s="30"/>
      <c r="G55" s="27"/>
      <c r="H55" s="34"/>
      <c r="I55" s="35"/>
      <c r="J55" s="29"/>
      <c r="K55" s="32" t="str">
        <f t="shared" si="0"/>
        <v xml:space="preserve"> </v>
      </c>
      <c r="L55" s="32"/>
      <c r="M55" s="32"/>
    </row>
    <row r="56" spans="1:13" s="102" customFormat="1" x14ac:dyDescent="0.25">
      <c r="A56" s="26">
        <f t="shared" si="1"/>
        <v>47</v>
      </c>
      <c r="B56" s="29"/>
      <c r="C56" s="27"/>
      <c r="D56" s="28">
        <v>477</v>
      </c>
      <c r="E56" s="29"/>
      <c r="F56" s="30"/>
      <c r="G56" s="27"/>
      <c r="H56" s="34"/>
      <c r="I56" s="35"/>
      <c r="J56" s="29"/>
      <c r="K56" s="32" t="str">
        <f t="shared" si="0"/>
        <v xml:space="preserve"> </v>
      </c>
      <c r="L56" s="32"/>
      <c r="M56" s="32"/>
    </row>
    <row r="57" spans="1:13" s="102" customFormat="1" x14ac:dyDescent="0.25">
      <c r="A57" s="26">
        <f t="shared" si="1"/>
        <v>48</v>
      </c>
      <c r="B57" s="29"/>
      <c r="C57" s="27"/>
      <c r="D57" s="28">
        <f t="shared" si="2"/>
        <v>478</v>
      </c>
      <c r="E57" s="29"/>
      <c r="F57" s="30"/>
      <c r="G57" s="27"/>
      <c r="H57" s="34"/>
      <c r="I57" s="35"/>
      <c r="J57" s="29"/>
      <c r="K57" s="32" t="str">
        <f t="shared" si="0"/>
        <v xml:space="preserve"> </v>
      </c>
      <c r="L57" s="32"/>
      <c r="M57" s="32"/>
    </row>
    <row r="58" spans="1:13" s="102" customFormat="1" x14ac:dyDescent="0.25">
      <c r="A58" s="26">
        <f t="shared" si="1"/>
        <v>49</v>
      </c>
      <c r="B58" s="29"/>
      <c r="C58" s="27"/>
      <c r="D58" s="28">
        <f t="shared" si="2"/>
        <v>479</v>
      </c>
      <c r="E58" s="29"/>
      <c r="F58" s="30"/>
      <c r="G58" s="27"/>
      <c r="H58" s="34"/>
      <c r="I58" s="35"/>
      <c r="J58" s="29"/>
      <c r="K58" s="32" t="str">
        <f t="shared" si="0"/>
        <v xml:space="preserve"> </v>
      </c>
      <c r="L58" s="32"/>
      <c r="M58" s="32"/>
    </row>
    <row r="59" spans="1:13" s="102" customFormat="1" x14ac:dyDescent="0.25">
      <c r="A59" s="26">
        <f t="shared" si="1"/>
        <v>50</v>
      </c>
      <c r="B59" s="29"/>
      <c r="C59" s="27"/>
      <c r="D59" s="28">
        <f t="shared" si="2"/>
        <v>480</v>
      </c>
      <c r="E59" s="29"/>
      <c r="F59" s="30">
        <v>5</v>
      </c>
      <c r="G59" s="27" t="s">
        <v>109</v>
      </c>
      <c r="H59" s="78" t="s">
        <v>110</v>
      </c>
      <c r="I59" s="35">
        <v>1</v>
      </c>
      <c r="J59" s="29" t="s">
        <v>1681</v>
      </c>
      <c r="K59" s="32">
        <f t="shared" si="0"/>
        <v>5</v>
      </c>
      <c r="L59" s="32">
        <v>250</v>
      </c>
      <c r="M59" s="32">
        <v>375</v>
      </c>
    </row>
    <row r="60" spans="1:13" s="102" customFormat="1" x14ac:dyDescent="0.25">
      <c r="A60" s="26">
        <f t="shared" si="1"/>
        <v>51</v>
      </c>
      <c r="B60" s="29"/>
      <c r="C60" s="27"/>
      <c r="D60" s="28">
        <f t="shared" si="2"/>
        <v>481</v>
      </c>
      <c r="E60" s="29"/>
      <c r="F60" s="30">
        <v>0.01</v>
      </c>
      <c r="G60" s="27" t="s">
        <v>49</v>
      </c>
      <c r="H60" s="34">
        <v>1916</v>
      </c>
      <c r="I60" s="35">
        <v>1</v>
      </c>
      <c r="J60" s="29" t="s">
        <v>55</v>
      </c>
      <c r="K60" s="32">
        <f t="shared" si="0"/>
        <v>0.01</v>
      </c>
      <c r="L60" s="32">
        <v>0.7</v>
      </c>
      <c r="M60" s="32">
        <v>9</v>
      </c>
    </row>
    <row r="61" spans="1:13" s="102" customFormat="1" x14ac:dyDescent="0.25">
      <c r="A61" s="26">
        <f t="shared" si="1"/>
        <v>52</v>
      </c>
      <c r="B61" s="29"/>
      <c r="C61" s="27"/>
      <c r="D61" s="28">
        <f t="shared" si="2"/>
        <v>482</v>
      </c>
      <c r="E61" s="29"/>
      <c r="F61" s="30">
        <v>0.02</v>
      </c>
      <c r="G61" s="27" t="s">
        <v>49</v>
      </c>
      <c r="H61" s="34">
        <v>1916</v>
      </c>
      <c r="I61" s="35">
        <v>1</v>
      </c>
      <c r="J61" s="29" t="s">
        <v>55</v>
      </c>
      <c r="K61" s="32">
        <f t="shared" si="0"/>
        <v>0.02</v>
      </c>
      <c r="L61" s="32">
        <v>1.5</v>
      </c>
      <c r="M61" s="32">
        <v>12.5</v>
      </c>
    </row>
    <row r="62" spans="1:13" s="102" customFormat="1" x14ac:dyDescent="0.25">
      <c r="A62" s="26">
        <f t="shared" si="1"/>
        <v>53</v>
      </c>
      <c r="B62" s="29"/>
      <c r="C62" s="27"/>
      <c r="D62" s="36" t="s">
        <v>111</v>
      </c>
      <c r="E62" s="29"/>
      <c r="F62" s="30"/>
      <c r="G62" s="27"/>
      <c r="H62" s="34"/>
      <c r="I62" s="35"/>
      <c r="J62" s="29"/>
      <c r="K62" s="32" t="str">
        <f t="shared" si="0"/>
        <v xml:space="preserve"> </v>
      </c>
      <c r="L62" s="32"/>
      <c r="M62" s="32"/>
    </row>
    <row r="63" spans="1:13" s="102" customFormat="1" x14ac:dyDescent="0.25">
      <c r="A63" s="26">
        <f t="shared" si="1"/>
        <v>54</v>
      </c>
      <c r="B63" s="29"/>
      <c r="C63" s="27"/>
      <c r="D63" s="28">
        <v>483</v>
      </c>
      <c r="E63" s="29"/>
      <c r="F63" s="30">
        <v>0.03</v>
      </c>
      <c r="G63" s="27" t="s">
        <v>49</v>
      </c>
      <c r="H63" s="34">
        <v>1917</v>
      </c>
      <c r="I63" s="35">
        <v>1</v>
      </c>
      <c r="J63" s="29" t="s">
        <v>55</v>
      </c>
      <c r="K63" s="32">
        <f t="shared" si="0"/>
        <v>0.03</v>
      </c>
      <c r="L63" s="32">
        <v>16</v>
      </c>
      <c r="M63" s="32">
        <v>45</v>
      </c>
    </row>
    <row r="64" spans="1:13" s="102" customFormat="1" x14ac:dyDescent="0.25">
      <c r="A64" s="26">
        <f t="shared" si="1"/>
        <v>55</v>
      </c>
      <c r="B64" s="29"/>
      <c r="C64" s="27"/>
      <c r="D64" s="28">
        <f t="shared" si="2"/>
        <v>484</v>
      </c>
      <c r="E64" s="29"/>
      <c r="F64" s="30">
        <v>0.03</v>
      </c>
      <c r="G64" s="27" t="s">
        <v>49</v>
      </c>
      <c r="H64" s="34">
        <v>1917</v>
      </c>
      <c r="I64" s="35">
        <v>1</v>
      </c>
      <c r="J64" s="29" t="s">
        <v>104</v>
      </c>
      <c r="K64" s="32">
        <f t="shared" si="0"/>
        <v>0.03</v>
      </c>
      <c r="L64" s="32">
        <v>10</v>
      </c>
      <c r="M64" s="32">
        <v>70</v>
      </c>
    </row>
    <row r="65" spans="1:13" s="102" customFormat="1" x14ac:dyDescent="0.25">
      <c r="A65" s="26">
        <f t="shared" si="1"/>
        <v>56</v>
      </c>
      <c r="B65" s="29"/>
      <c r="C65" s="27"/>
      <c r="D65" s="28">
        <f t="shared" si="2"/>
        <v>485</v>
      </c>
      <c r="E65" s="29"/>
      <c r="F65" s="30"/>
      <c r="G65" s="27"/>
      <c r="H65" s="34"/>
      <c r="I65" s="35"/>
      <c r="J65" s="29"/>
      <c r="K65" s="32" t="str">
        <f t="shared" si="0"/>
        <v xml:space="preserve"> </v>
      </c>
      <c r="L65" s="32"/>
      <c r="M65" s="32"/>
    </row>
    <row r="66" spans="1:13" s="102" customFormat="1" x14ac:dyDescent="0.25">
      <c r="A66" s="26">
        <f t="shared" si="1"/>
        <v>57</v>
      </c>
      <c r="B66" s="29"/>
      <c r="C66" s="27"/>
      <c r="D66" s="28">
        <f t="shared" si="2"/>
        <v>486</v>
      </c>
      <c r="E66" s="29"/>
      <c r="F66" s="30">
        <v>0.01</v>
      </c>
      <c r="G66" s="27" t="s">
        <v>49</v>
      </c>
      <c r="H66" s="34">
        <v>1918</v>
      </c>
      <c r="I66" s="35">
        <v>1</v>
      </c>
      <c r="J66" s="29" t="s">
        <v>55</v>
      </c>
      <c r="K66" s="32">
        <f t="shared" si="0"/>
        <v>0.01</v>
      </c>
      <c r="L66" s="32">
        <v>0.9</v>
      </c>
      <c r="M66" s="32">
        <v>37.5</v>
      </c>
    </row>
    <row r="67" spans="1:13" s="102" customFormat="1" x14ac:dyDescent="0.25">
      <c r="A67" s="26">
        <f t="shared" si="1"/>
        <v>58</v>
      </c>
      <c r="B67" s="29"/>
      <c r="C67" s="27"/>
      <c r="D67" s="28">
        <f t="shared" si="2"/>
        <v>487</v>
      </c>
      <c r="E67" s="29"/>
      <c r="F67" s="30">
        <v>0.02</v>
      </c>
      <c r="G67" s="27" t="s">
        <v>49</v>
      </c>
      <c r="H67" s="34">
        <v>1916</v>
      </c>
      <c r="I67" s="35">
        <v>1</v>
      </c>
      <c r="J67" s="29" t="s">
        <v>104</v>
      </c>
      <c r="K67" s="32">
        <f t="shared" si="0"/>
        <v>0.02</v>
      </c>
      <c r="L67" s="32">
        <v>18.13</v>
      </c>
      <c r="M67" s="32">
        <v>240</v>
      </c>
    </row>
    <row r="68" spans="1:13" s="102" customFormat="1" x14ac:dyDescent="0.25">
      <c r="A68" s="26">
        <f t="shared" si="1"/>
        <v>59</v>
      </c>
      <c r="B68" s="29"/>
      <c r="C68" s="27"/>
      <c r="D68" s="28">
        <f t="shared" si="2"/>
        <v>488</v>
      </c>
      <c r="E68" s="29"/>
      <c r="F68" s="30">
        <v>0.02</v>
      </c>
      <c r="G68" s="27" t="s">
        <v>49</v>
      </c>
      <c r="H68" s="34">
        <v>1919</v>
      </c>
      <c r="I68" s="35">
        <v>1</v>
      </c>
      <c r="J68" s="29" t="s">
        <v>54</v>
      </c>
      <c r="K68" s="32">
        <f t="shared" si="0"/>
        <v>0.02</v>
      </c>
      <c r="L68" s="32">
        <v>2.95</v>
      </c>
      <c r="M68" s="32">
        <v>10</v>
      </c>
    </row>
    <row r="69" spans="1:13" s="102" customFormat="1" x14ac:dyDescent="0.25">
      <c r="A69" s="26">
        <f t="shared" si="1"/>
        <v>60</v>
      </c>
      <c r="B69" s="29"/>
      <c r="C69" s="27"/>
      <c r="D69" s="28">
        <f t="shared" si="2"/>
        <v>489</v>
      </c>
      <c r="E69" s="29"/>
      <c r="F69" s="30">
        <v>0.03</v>
      </c>
      <c r="G69" s="27" t="s">
        <v>49</v>
      </c>
      <c r="H69" s="34">
        <v>1917</v>
      </c>
      <c r="I69" s="35">
        <v>1</v>
      </c>
      <c r="J69" s="29" t="s">
        <v>54</v>
      </c>
      <c r="K69" s="32">
        <f t="shared" si="0"/>
        <v>0.03</v>
      </c>
      <c r="L69" s="32">
        <v>5.5</v>
      </c>
      <c r="M69" s="32">
        <v>15</v>
      </c>
    </row>
    <row r="70" spans="1:13" s="102" customFormat="1" x14ac:dyDescent="0.25">
      <c r="A70" s="26">
        <f t="shared" si="1"/>
        <v>61</v>
      </c>
      <c r="B70" s="29"/>
      <c r="C70" s="27"/>
      <c r="D70" s="28">
        <f t="shared" si="2"/>
        <v>490</v>
      </c>
      <c r="E70" s="29"/>
      <c r="F70" s="30">
        <v>0.01</v>
      </c>
      <c r="G70" s="27" t="s">
        <v>49</v>
      </c>
      <c r="H70" s="34">
        <v>1916</v>
      </c>
      <c r="I70" s="35">
        <v>1</v>
      </c>
      <c r="J70" s="27" t="s">
        <v>54</v>
      </c>
      <c r="K70" s="32">
        <f t="shared" si="0"/>
        <v>0.01</v>
      </c>
      <c r="L70" s="32">
        <v>0.65</v>
      </c>
      <c r="M70" s="32">
        <v>2.25</v>
      </c>
    </row>
    <row r="71" spans="1:13" s="102" customFormat="1" x14ac:dyDescent="0.25">
      <c r="A71" s="26">
        <f t="shared" si="1"/>
        <v>62</v>
      </c>
      <c r="B71" s="29"/>
      <c r="C71" s="27"/>
      <c r="D71" s="28">
        <f t="shared" si="2"/>
        <v>491</v>
      </c>
      <c r="E71" s="29"/>
      <c r="F71" s="30"/>
      <c r="G71" s="27"/>
      <c r="H71" s="34"/>
      <c r="I71" s="35"/>
      <c r="J71" s="29"/>
      <c r="K71" s="32" t="str">
        <f t="shared" si="0"/>
        <v xml:space="preserve"> </v>
      </c>
      <c r="L71" s="32"/>
      <c r="M71" s="32"/>
    </row>
    <row r="72" spans="1:13" s="102" customFormat="1" x14ac:dyDescent="0.25">
      <c r="A72" s="26">
        <f t="shared" si="1"/>
        <v>63</v>
      </c>
      <c r="B72" s="29"/>
      <c r="C72" s="27"/>
      <c r="D72" s="28">
        <f t="shared" si="2"/>
        <v>492</v>
      </c>
      <c r="E72" s="29"/>
      <c r="F72" s="30">
        <v>0.02</v>
      </c>
      <c r="G72" s="27" t="s">
        <v>49</v>
      </c>
      <c r="H72" s="34">
        <v>1917</v>
      </c>
      <c r="I72" s="35">
        <v>1</v>
      </c>
      <c r="J72" s="29" t="s">
        <v>78</v>
      </c>
      <c r="K72" s="32">
        <f t="shared" si="0"/>
        <v>0.02</v>
      </c>
      <c r="L72" s="32">
        <v>11.75</v>
      </c>
      <c r="M72" s="32">
        <v>35</v>
      </c>
    </row>
    <row r="73" spans="1:13" s="102" customFormat="1" x14ac:dyDescent="0.25">
      <c r="A73" s="26">
        <f t="shared" si="1"/>
        <v>64</v>
      </c>
      <c r="B73" s="27" t="s">
        <v>30</v>
      </c>
      <c r="C73" s="27"/>
      <c r="D73" s="28">
        <f t="shared" si="2"/>
        <v>493</v>
      </c>
      <c r="E73" s="29"/>
      <c r="F73" s="30">
        <v>0.03</v>
      </c>
      <c r="G73" s="27" t="s">
        <v>49</v>
      </c>
      <c r="H73" s="34">
        <v>1917</v>
      </c>
      <c r="I73" s="35">
        <v>1</v>
      </c>
      <c r="J73" s="29" t="s">
        <v>1608</v>
      </c>
      <c r="K73" s="32">
        <f t="shared" si="0"/>
        <v>0.03</v>
      </c>
      <c r="L73" s="32">
        <v>15</v>
      </c>
      <c r="M73" s="32">
        <v>37.5</v>
      </c>
    </row>
    <row r="74" spans="1:13" s="102" customFormat="1" x14ac:dyDescent="0.25">
      <c r="A74" s="26">
        <f t="shared" si="1"/>
        <v>65</v>
      </c>
      <c r="B74" s="29"/>
      <c r="C74" s="27"/>
      <c r="D74" s="28">
        <f t="shared" si="2"/>
        <v>494</v>
      </c>
      <c r="E74" s="29"/>
      <c r="F74" s="30">
        <v>0.03</v>
      </c>
      <c r="G74" s="27" t="s">
        <v>49</v>
      </c>
      <c r="H74" s="34">
        <v>1918</v>
      </c>
      <c r="I74" s="35">
        <v>1</v>
      </c>
      <c r="J74" s="27" t="s">
        <v>1608</v>
      </c>
      <c r="K74" s="32">
        <f t="shared" ref="K74:K83" si="3">IF(F74*I74&gt;0,F74*I74," ")</f>
        <v>0.03</v>
      </c>
      <c r="L74" s="32">
        <v>15</v>
      </c>
      <c r="M74" s="32">
        <v>29</v>
      </c>
    </row>
    <row r="75" spans="1:13" s="102" customFormat="1" x14ac:dyDescent="0.25">
      <c r="A75" s="26">
        <f t="shared" ref="A75:A84" si="4">A74+1</f>
        <v>66</v>
      </c>
      <c r="B75" s="29"/>
      <c r="C75" s="27"/>
      <c r="D75" s="28">
        <f t="shared" si="2"/>
        <v>495</v>
      </c>
      <c r="E75" s="29"/>
      <c r="F75" s="30">
        <v>0.04</v>
      </c>
      <c r="G75" s="27" t="s">
        <v>49</v>
      </c>
      <c r="H75" s="34">
        <v>1917</v>
      </c>
      <c r="I75" s="35">
        <v>1</v>
      </c>
      <c r="J75" s="29" t="s">
        <v>65</v>
      </c>
      <c r="K75" s="32">
        <f t="shared" si="3"/>
        <v>0.04</v>
      </c>
      <c r="L75" s="32">
        <v>12</v>
      </c>
      <c r="M75" s="32">
        <v>29</v>
      </c>
    </row>
    <row r="76" spans="1:13" s="102" customFormat="1" x14ac:dyDescent="0.25">
      <c r="A76" s="26">
        <f t="shared" si="4"/>
        <v>67</v>
      </c>
      <c r="B76" s="29"/>
      <c r="C76" s="27"/>
      <c r="D76" s="28">
        <f t="shared" ref="D76:D84" si="5">D75+1</f>
        <v>496</v>
      </c>
      <c r="E76" s="29"/>
      <c r="F76" s="30">
        <v>0.05</v>
      </c>
      <c r="G76" s="27" t="s">
        <v>49</v>
      </c>
      <c r="H76" s="34">
        <v>1919</v>
      </c>
      <c r="I76" s="35">
        <v>1</v>
      </c>
      <c r="J76" s="29" t="s">
        <v>78</v>
      </c>
      <c r="K76" s="32">
        <f t="shared" si="3"/>
        <v>0.05</v>
      </c>
      <c r="L76" s="32">
        <v>4.4000000000000004</v>
      </c>
      <c r="M76" s="32">
        <v>12.5</v>
      </c>
    </row>
    <row r="77" spans="1:13" s="102" customFormat="1" x14ac:dyDescent="0.25">
      <c r="A77" s="26">
        <f t="shared" si="4"/>
        <v>68</v>
      </c>
      <c r="B77" s="29"/>
      <c r="C77" s="27"/>
      <c r="D77" s="28">
        <f t="shared" si="5"/>
        <v>497</v>
      </c>
      <c r="E77" s="29"/>
      <c r="F77" s="30">
        <v>0.1</v>
      </c>
      <c r="G77" s="27" t="s">
        <v>49</v>
      </c>
      <c r="H77" s="34">
        <v>1922</v>
      </c>
      <c r="I77" s="35">
        <v>1</v>
      </c>
      <c r="J77" s="29" t="s">
        <v>1608</v>
      </c>
      <c r="K77" s="32">
        <f t="shared" si="3"/>
        <v>0.1</v>
      </c>
      <c r="L77" s="32">
        <v>24.5</v>
      </c>
      <c r="M77" s="32">
        <v>45</v>
      </c>
    </row>
    <row r="78" spans="1:13" s="102" customFormat="1" x14ac:dyDescent="0.25">
      <c r="A78" s="26">
        <f t="shared" si="4"/>
        <v>69</v>
      </c>
      <c r="B78" s="29"/>
      <c r="C78" s="27"/>
      <c r="D78" s="28">
        <f t="shared" si="5"/>
        <v>498</v>
      </c>
      <c r="E78" s="29"/>
      <c r="F78" s="30">
        <v>0.01</v>
      </c>
      <c r="G78" s="27" t="s">
        <v>49</v>
      </c>
      <c r="H78" s="34">
        <v>1917</v>
      </c>
      <c r="I78" s="35">
        <v>1</v>
      </c>
      <c r="J78" s="29" t="s">
        <v>55</v>
      </c>
      <c r="K78" s="32">
        <f t="shared" si="3"/>
        <v>0.01</v>
      </c>
      <c r="L78" s="32">
        <v>0.63</v>
      </c>
      <c r="M78" s="32">
        <v>70</v>
      </c>
    </row>
    <row r="79" spans="1:13" s="102" customFormat="1" x14ac:dyDescent="0.25">
      <c r="A79" s="26">
        <f t="shared" si="4"/>
        <v>70</v>
      </c>
      <c r="B79" s="29"/>
      <c r="C79" s="27"/>
      <c r="D79" s="28">
        <f t="shared" si="5"/>
        <v>499</v>
      </c>
      <c r="E79" s="29"/>
      <c r="F79" s="30">
        <v>0.02</v>
      </c>
      <c r="G79" s="27" t="s">
        <v>49</v>
      </c>
      <c r="H79" s="34">
        <v>1917</v>
      </c>
      <c r="I79" s="35">
        <v>1</v>
      </c>
      <c r="J79" s="29" t="s">
        <v>104</v>
      </c>
      <c r="K79" s="32">
        <f t="shared" si="3"/>
        <v>0.02</v>
      </c>
      <c r="L79" s="32">
        <v>0.75</v>
      </c>
      <c r="M79" s="32">
        <v>225</v>
      </c>
    </row>
    <row r="80" spans="1:13" s="102" customFormat="1" x14ac:dyDescent="0.25">
      <c r="A80" s="26">
        <f t="shared" si="4"/>
        <v>71</v>
      </c>
      <c r="B80" s="29"/>
      <c r="C80" s="27"/>
      <c r="D80" s="28">
        <f t="shared" si="5"/>
        <v>500</v>
      </c>
      <c r="E80" s="29"/>
      <c r="F80" s="30">
        <v>0.02</v>
      </c>
      <c r="G80" s="27" t="s">
        <v>49</v>
      </c>
      <c r="H80" s="34">
        <v>1919</v>
      </c>
      <c r="I80" s="35">
        <v>1</v>
      </c>
      <c r="J80" s="29" t="s">
        <v>1612</v>
      </c>
      <c r="K80" s="32">
        <f t="shared" si="3"/>
        <v>0.02</v>
      </c>
      <c r="L80" s="32">
        <v>125</v>
      </c>
      <c r="M80" s="32">
        <v>365</v>
      </c>
    </row>
    <row r="81" spans="1:13" s="102" customFormat="1" x14ac:dyDescent="0.25">
      <c r="A81" s="26">
        <f t="shared" si="4"/>
        <v>72</v>
      </c>
      <c r="B81" s="29"/>
      <c r="C81" s="27"/>
      <c r="D81" s="28">
        <f t="shared" si="5"/>
        <v>501</v>
      </c>
      <c r="E81" s="29"/>
      <c r="F81" s="30">
        <v>0.03</v>
      </c>
      <c r="G81" s="27" t="s">
        <v>49</v>
      </c>
      <c r="H81" s="34">
        <v>1917</v>
      </c>
      <c r="I81" s="35">
        <v>1</v>
      </c>
      <c r="J81" s="29" t="s">
        <v>60</v>
      </c>
      <c r="K81" s="32">
        <f t="shared" si="3"/>
        <v>0.03</v>
      </c>
      <c r="L81" s="32">
        <v>10.5</v>
      </c>
      <c r="M81" s="32">
        <v>23</v>
      </c>
    </row>
    <row r="82" spans="1:13" s="102" customFormat="1" x14ac:dyDescent="0.25">
      <c r="A82" s="26">
        <f t="shared" si="4"/>
        <v>73</v>
      </c>
      <c r="B82" s="29"/>
      <c r="C82" s="27"/>
      <c r="D82" s="28">
        <f t="shared" si="5"/>
        <v>502</v>
      </c>
      <c r="E82" s="29"/>
      <c r="F82" s="30">
        <v>0.03</v>
      </c>
      <c r="G82" s="27" t="s">
        <v>49</v>
      </c>
      <c r="H82" s="34">
        <v>1917</v>
      </c>
      <c r="I82" s="35">
        <v>1</v>
      </c>
      <c r="J82" s="27" t="s">
        <v>60</v>
      </c>
      <c r="K82" s="32">
        <f t="shared" si="3"/>
        <v>0.03</v>
      </c>
      <c r="L82" s="32">
        <v>15</v>
      </c>
      <c r="M82" s="32">
        <v>30</v>
      </c>
    </row>
    <row r="83" spans="1:13" s="102" customFormat="1" x14ac:dyDescent="0.25">
      <c r="A83" s="26">
        <f t="shared" si="4"/>
        <v>74</v>
      </c>
      <c r="B83" s="29"/>
      <c r="C83" s="27"/>
      <c r="D83" s="28">
        <f t="shared" si="5"/>
        <v>503</v>
      </c>
      <c r="E83" s="29"/>
      <c r="F83" s="30">
        <v>0.04</v>
      </c>
      <c r="G83" s="27" t="s">
        <v>49</v>
      </c>
      <c r="H83" s="82">
        <f>DATE(17,3,1)</f>
        <v>6270</v>
      </c>
      <c r="I83" s="35">
        <v>1</v>
      </c>
      <c r="J83" s="29" t="s">
        <v>1609</v>
      </c>
      <c r="K83" s="32">
        <f t="shared" si="3"/>
        <v>0.04</v>
      </c>
      <c r="L83" s="32">
        <v>11.5</v>
      </c>
      <c r="M83" s="32">
        <v>50</v>
      </c>
    </row>
    <row r="84" spans="1:13" s="102" customFormat="1" ht="16.5" thickBot="1" x14ac:dyDescent="0.3">
      <c r="A84" s="26">
        <f t="shared" si="4"/>
        <v>75</v>
      </c>
      <c r="B84" s="29"/>
      <c r="C84" s="27"/>
      <c r="D84" s="28">
        <f t="shared" si="5"/>
        <v>504</v>
      </c>
      <c r="E84" s="29"/>
      <c r="F84" s="30">
        <v>0.05</v>
      </c>
      <c r="G84" s="27" t="s">
        <v>49</v>
      </c>
      <c r="H84" s="34">
        <v>1917</v>
      </c>
      <c r="I84" s="35">
        <v>1</v>
      </c>
      <c r="J84" s="29" t="s">
        <v>60</v>
      </c>
      <c r="K84" s="32">
        <f>IF(F84*I84&gt;0,F84*I84," ")</f>
        <v>0.05</v>
      </c>
      <c r="L84" s="32">
        <v>15</v>
      </c>
      <c r="M84" s="32">
        <v>18</v>
      </c>
    </row>
    <row r="85" spans="1:13" ht="16.5" thickTop="1" x14ac:dyDescent="0.25">
      <c r="A85" s="37"/>
      <c r="B85" s="38"/>
      <c r="C85" s="38"/>
      <c r="D85" s="39"/>
      <c r="E85" s="38"/>
      <c r="F85" s="40"/>
      <c r="G85" s="38"/>
      <c r="H85" s="38"/>
      <c r="I85" s="41"/>
      <c r="J85" s="42"/>
      <c r="K85" s="43"/>
      <c r="L85" s="44"/>
      <c r="M85" s="45"/>
    </row>
    <row r="86" spans="1:13" ht="16.5" thickBot="1" x14ac:dyDescent="0.3">
      <c r="A86" s="46"/>
      <c r="B86" s="47" t="s">
        <v>36</v>
      </c>
      <c r="C86" s="48"/>
      <c r="D86" s="49"/>
      <c r="E86" s="48"/>
      <c r="F86" s="50"/>
      <c r="G86" s="48"/>
      <c r="H86" s="48"/>
      <c r="I86" s="51"/>
      <c r="J86" s="52" t="s">
        <v>2</v>
      </c>
      <c r="K86" s="53"/>
      <c r="L86" s="53"/>
      <c r="M86" s="54"/>
    </row>
    <row r="87" spans="1:13" ht="16.5" thickTop="1" x14ac:dyDescent="0.25">
      <c r="A87" s="46"/>
      <c r="B87" s="55"/>
      <c r="C87" s="48"/>
      <c r="D87" s="49"/>
      <c r="E87" s="56"/>
      <c r="F87" s="57"/>
      <c r="G87" s="56"/>
      <c r="H87" s="56"/>
      <c r="I87" s="51"/>
      <c r="J87" s="58"/>
      <c r="K87" s="59"/>
      <c r="L87" s="59"/>
      <c r="M87" s="60"/>
    </row>
    <row r="88" spans="1:13" x14ac:dyDescent="0.25">
      <c r="A88" s="46"/>
      <c r="B88" s="47"/>
      <c r="C88" s="48"/>
      <c r="D88" s="49"/>
      <c r="E88" s="56"/>
      <c r="F88" s="57"/>
      <c r="G88" s="56"/>
      <c r="H88" s="56"/>
      <c r="I88" s="51"/>
      <c r="J88" s="61" t="s">
        <v>39</v>
      </c>
      <c r="K88" s="62"/>
      <c r="L88" s="63"/>
      <c r="M88" s="64">
        <f>SUM(K10:K84)</f>
        <v>6.8199999999999985</v>
      </c>
    </row>
    <row r="89" spans="1:13" x14ac:dyDescent="0.25">
      <c r="A89" s="46"/>
      <c r="B89" s="48"/>
      <c r="C89" s="48"/>
      <c r="D89" s="49"/>
      <c r="E89" s="56"/>
      <c r="F89" s="57"/>
      <c r="G89" s="56"/>
      <c r="H89" s="56"/>
      <c r="I89" s="51"/>
      <c r="J89" s="61" t="s">
        <v>40</v>
      </c>
      <c r="K89" s="62"/>
      <c r="L89" s="63"/>
      <c r="M89" s="64">
        <f>SUM(L10:L84)</f>
        <v>1871.6600000000008</v>
      </c>
    </row>
    <row r="90" spans="1:13" x14ac:dyDescent="0.25">
      <c r="A90" s="46"/>
      <c r="B90" s="48"/>
      <c r="C90" s="48"/>
      <c r="D90" s="49"/>
      <c r="E90" s="48"/>
      <c r="F90" s="50"/>
      <c r="G90" s="48"/>
      <c r="H90" s="48"/>
      <c r="I90" s="51"/>
      <c r="J90" s="61" t="s">
        <v>41</v>
      </c>
      <c r="K90" s="62"/>
      <c r="L90" s="63"/>
      <c r="M90" s="64">
        <f>SUM(M10:M84)</f>
        <v>5840.75</v>
      </c>
    </row>
    <row r="91" spans="1:13" ht="16.5" thickBot="1" x14ac:dyDescent="0.3">
      <c r="A91" s="65"/>
      <c r="B91" s="66"/>
      <c r="C91" s="66"/>
      <c r="D91" s="67"/>
      <c r="E91" s="66"/>
      <c r="F91" s="68"/>
      <c r="G91" s="66"/>
      <c r="H91" s="66"/>
      <c r="I91" s="69"/>
      <c r="J91" s="70" t="s">
        <v>42</v>
      </c>
      <c r="K91" s="71"/>
      <c r="L91" s="71"/>
      <c r="M91" s="72">
        <f>SUM(I10:I84)</f>
        <v>48</v>
      </c>
    </row>
    <row r="92" spans="1:13" ht="16.5" thickTop="1" x14ac:dyDescent="0.25">
      <c r="A92" s="73"/>
      <c r="B92" s="74" t="s">
        <v>1584</v>
      </c>
      <c r="C92" s="75"/>
      <c r="D92" s="75"/>
      <c r="E92" s="75"/>
      <c r="F92" s="76"/>
      <c r="G92" s="75"/>
      <c r="H92" s="75"/>
      <c r="I92" s="75"/>
      <c r="J92" s="75"/>
      <c r="K92" s="76"/>
      <c r="L92" s="76"/>
      <c r="M92" s="77"/>
    </row>
  </sheetData>
  <printOptions gridLinesSet="0"/>
  <pageMargins left="0.75" right="0.25" top="0.75" bottom="0.55000000000000004" header="0.5" footer="0.5"/>
  <pageSetup scale="48" orientation="portrait" horizontalDpi="300" verticalDpi="300" r:id="rId1"/>
  <headerFooter alignWithMargins="0">
    <oddHeader>&amp;L&amp;D</oddHeader>
    <oddFooter>&amp;LREGISS07.XLS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92"/>
  <sheetViews>
    <sheetView showGridLines="0" zoomScale="80" zoomScaleNormal="8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52.42578125" style="11" customWidth="1"/>
    <col min="11" max="12" width="10" style="11" customWidth="1"/>
    <col min="13" max="13" width="13.85546875" style="11" customWidth="1"/>
    <col min="14" max="14" width="2.28515625" style="11" customWidth="1"/>
    <col min="15" max="16384" width="12.5703125" style="11"/>
  </cols>
  <sheetData>
    <row r="1" spans="1:14" x14ac:dyDescent="0.25">
      <c r="L1" s="12" t="s">
        <v>15</v>
      </c>
    </row>
    <row r="3" spans="1:14" ht="30.75" x14ac:dyDescent="0.45">
      <c r="A3" s="13" t="s">
        <v>0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</row>
    <row r="4" spans="1:14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</row>
    <row r="5" spans="1:14" ht="30.75" x14ac:dyDescent="0.45">
      <c r="A5" s="13" t="s">
        <v>16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</row>
    <row r="6" spans="1:14" x14ac:dyDescent="0.25">
      <c r="L6" s="12" t="s">
        <v>3</v>
      </c>
    </row>
    <row r="8" spans="1:14" x14ac:dyDescent="0.25">
      <c r="A8" s="15" t="s">
        <v>17</v>
      </c>
      <c r="B8" s="16"/>
      <c r="C8" s="17" t="s">
        <v>18</v>
      </c>
      <c r="D8" s="18"/>
      <c r="E8" s="19"/>
      <c r="F8" s="20" t="s">
        <v>19</v>
      </c>
      <c r="G8" s="20" t="s">
        <v>20</v>
      </c>
      <c r="H8" s="20" t="s">
        <v>21</v>
      </c>
      <c r="I8" s="20" t="s">
        <v>22</v>
      </c>
      <c r="J8" s="20" t="s">
        <v>23</v>
      </c>
      <c r="K8" s="20" t="s">
        <v>5</v>
      </c>
      <c r="L8" s="20" t="s">
        <v>24</v>
      </c>
      <c r="M8" s="20" t="s">
        <v>25</v>
      </c>
    </row>
    <row r="9" spans="1:14" ht="16.5" thickBot="1" x14ac:dyDescent="0.3">
      <c r="A9" s="21"/>
      <c r="B9" s="22"/>
      <c r="C9" s="23" t="s">
        <v>26</v>
      </c>
      <c r="D9" s="23" t="s">
        <v>27</v>
      </c>
      <c r="E9" s="24" t="s">
        <v>28</v>
      </c>
      <c r="F9" s="22"/>
      <c r="G9" s="22"/>
      <c r="H9" s="24" t="s">
        <v>29</v>
      </c>
      <c r="I9" s="25" t="s">
        <v>30</v>
      </c>
      <c r="J9" s="22"/>
      <c r="K9" s="24" t="s">
        <v>10</v>
      </c>
      <c r="L9" s="24" t="s">
        <v>11</v>
      </c>
      <c r="M9" s="24" t="s">
        <v>10</v>
      </c>
    </row>
    <row r="10" spans="1:14" s="102" customFormat="1" ht="16.5" thickTop="1" x14ac:dyDescent="0.25">
      <c r="A10" s="26">
        <v>1</v>
      </c>
      <c r="B10" s="27" t="s">
        <v>30</v>
      </c>
      <c r="C10" s="27"/>
      <c r="D10" s="28">
        <v>505</v>
      </c>
      <c r="E10" s="29"/>
      <c r="F10" s="30">
        <v>0.05</v>
      </c>
      <c r="G10" s="80" t="s">
        <v>113</v>
      </c>
      <c r="H10" s="34">
        <v>1917</v>
      </c>
      <c r="I10" s="31">
        <v>1</v>
      </c>
      <c r="J10" s="27" t="s">
        <v>1682</v>
      </c>
      <c r="K10" s="32">
        <f t="shared" ref="K10:K73" si="0">IF(F10*I10&gt;0,F10*I10," ")</f>
        <v>0.05</v>
      </c>
      <c r="L10" s="33">
        <v>375</v>
      </c>
      <c r="M10" s="33">
        <v>750</v>
      </c>
    </row>
    <row r="11" spans="1:14" s="102" customFormat="1" x14ac:dyDescent="0.25">
      <c r="A11" s="26">
        <f t="shared" ref="A11:A74" si="1">A10+1</f>
        <v>2</v>
      </c>
      <c r="B11" s="29"/>
      <c r="C11" s="27"/>
      <c r="D11" s="28">
        <f>D10+1</f>
        <v>506</v>
      </c>
      <c r="E11" s="29"/>
      <c r="F11" s="30">
        <v>0.06</v>
      </c>
      <c r="G11" s="27" t="s">
        <v>49</v>
      </c>
      <c r="H11" s="34">
        <v>1917</v>
      </c>
      <c r="I11" s="35">
        <v>1</v>
      </c>
      <c r="J11" s="27" t="s">
        <v>78</v>
      </c>
      <c r="K11" s="32">
        <f t="shared" si="0"/>
        <v>0.06</v>
      </c>
      <c r="L11" s="32">
        <v>25</v>
      </c>
      <c r="M11" s="32">
        <v>50</v>
      </c>
    </row>
    <row r="12" spans="1:14" s="102" customFormat="1" x14ac:dyDescent="0.25">
      <c r="A12" s="26">
        <f t="shared" si="1"/>
        <v>3</v>
      </c>
      <c r="B12" s="29"/>
      <c r="C12" s="27"/>
      <c r="D12" s="28">
        <f t="shared" ref="D12:D75" si="2">D11+1</f>
        <v>507</v>
      </c>
      <c r="E12" s="29"/>
      <c r="F12" s="30">
        <v>7.0000000000000007E-2</v>
      </c>
      <c r="G12" s="80" t="s">
        <v>49</v>
      </c>
      <c r="H12" s="34">
        <v>1917</v>
      </c>
      <c r="I12" s="35">
        <v>1</v>
      </c>
      <c r="J12" s="29" t="s">
        <v>78</v>
      </c>
      <c r="K12" s="32">
        <f t="shared" si="0"/>
        <v>7.0000000000000007E-2</v>
      </c>
      <c r="L12" s="32">
        <v>29.95</v>
      </c>
      <c r="M12" s="32">
        <v>130</v>
      </c>
    </row>
    <row r="13" spans="1:14" s="102" customFormat="1" x14ac:dyDescent="0.25">
      <c r="A13" s="26">
        <f t="shared" si="1"/>
        <v>4</v>
      </c>
      <c r="B13" s="29"/>
      <c r="C13" s="27"/>
      <c r="D13" s="28">
        <f t="shared" si="2"/>
        <v>508</v>
      </c>
      <c r="E13" s="29"/>
      <c r="F13" s="30">
        <v>0.08</v>
      </c>
      <c r="G13" s="27" t="s">
        <v>57</v>
      </c>
      <c r="H13" s="34">
        <v>1917</v>
      </c>
      <c r="I13" s="35">
        <v>1</v>
      </c>
      <c r="J13" s="29" t="s">
        <v>54</v>
      </c>
      <c r="K13" s="32">
        <f t="shared" si="0"/>
        <v>0.08</v>
      </c>
      <c r="L13" s="32">
        <v>15.68</v>
      </c>
      <c r="M13" s="32">
        <v>37.5</v>
      </c>
    </row>
    <row r="14" spans="1:14" s="102" customFormat="1" x14ac:dyDescent="0.25">
      <c r="A14" s="26">
        <f t="shared" si="1"/>
        <v>5</v>
      </c>
      <c r="B14" s="29"/>
      <c r="C14" s="27"/>
      <c r="D14" s="28">
        <f t="shared" si="2"/>
        <v>509</v>
      </c>
      <c r="E14" s="29"/>
      <c r="F14" s="30">
        <v>0.09</v>
      </c>
      <c r="G14" s="27" t="s">
        <v>57</v>
      </c>
      <c r="H14" s="34">
        <v>1917</v>
      </c>
      <c r="I14" s="35">
        <v>1</v>
      </c>
      <c r="J14" s="29" t="s">
        <v>54</v>
      </c>
      <c r="K14" s="32">
        <f t="shared" si="0"/>
        <v>0.09</v>
      </c>
      <c r="L14" s="32">
        <v>15</v>
      </c>
      <c r="M14" s="32">
        <v>37.5</v>
      </c>
    </row>
    <row r="15" spans="1:14" s="102" customFormat="1" x14ac:dyDescent="0.25">
      <c r="A15" s="26">
        <f t="shared" si="1"/>
        <v>6</v>
      </c>
      <c r="B15" s="29"/>
      <c r="C15" s="27"/>
      <c r="D15" s="28">
        <f t="shared" si="2"/>
        <v>510</v>
      </c>
      <c r="E15" s="29"/>
      <c r="F15" s="30">
        <v>0.1</v>
      </c>
      <c r="G15" s="27" t="s">
        <v>57</v>
      </c>
      <c r="H15" s="34">
        <v>1917</v>
      </c>
      <c r="I15" s="35">
        <v>1</v>
      </c>
      <c r="J15" s="79" t="s">
        <v>65</v>
      </c>
      <c r="K15" s="32">
        <f t="shared" si="0"/>
        <v>0.1</v>
      </c>
      <c r="L15" s="32">
        <v>25</v>
      </c>
      <c r="M15" s="32">
        <v>55</v>
      </c>
    </row>
    <row r="16" spans="1:14" s="102" customFormat="1" x14ac:dyDescent="0.25">
      <c r="A16" s="26">
        <f t="shared" si="1"/>
        <v>7</v>
      </c>
      <c r="B16" s="29"/>
      <c r="C16" s="27"/>
      <c r="D16" s="28">
        <f t="shared" si="2"/>
        <v>511</v>
      </c>
      <c r="E16" s="29"/>
      <c r="F16" s="30">
        <v>0.11</v>
      </c>
      <c r="G16" s="27" t="s">
        <v>57</v>
      </c>
      <c r="H16" s="34">
        <v>1917</v>
      </c>
      <c r="I16" s="35">
        <v>1</v>
      </c>
      <c r="J16" s="29" t="s">
        <v>78</v>
      </c>
      <c r="K16" s="32">
        <f t="shared" si="0"/>
        <v>0.11</v>
      </c>
      <c r="L16" s="32">
        <v>10</v>
      </c>
      <c r="M16" s="32">
        <v>40</v>
      </c>
    </row>
    <row r="17" spans="1:13" s="102" customFormat="1" x14ac:dyDescent="0.25">
      <c r="A17" s="26">
        <f t="shared" si="1"/>
        <v>8</v>
      </c>
      <c r="B17" s="29"/>
      <c r="C17" s="27"/>
      <c r="D17" s="28">
        <f t="shared" si="2"/>
        <v>512</v>
      </c>
      <c r="E17" s="29" t="s">
        <v>1604</v>
      </c>
      <c r="F17" s="30">
        <v>0.12</v>
      </c>
      <c r="G17" s="27" t="s">
        <v>57</v>
      </c>
      <c r="H17" s="34">
        <v>1917</v>
      </c>
      <c r="I17" s="35">
        <v>1</v>
      </c>
      <c r="J17" s="29" t="s">
        <v>1665</v>
      </c>
      <c r="K17" s="32">
        <f t="shared" si="0"/>
        <v>0.12</v>
      </c>
      <c r="L17" s="32">
        <v>16</v>
      </c>
      <c r="M17" s="32">
        <v>125</v>
      </c>
    </row>
    <row r="18" spans="1:13" s="102" customFormat="1" x14ac:dyDescent="0.25">
      <c r="A18" s="26">
        <f t="shared" si="1"/>
        <v>9</v>
      </c>
      <c r="B18" s="29"/>
      <c r="C18" s="27"/>
      <c r="D18" s="28">
        <f t="shared" si="2"/>
        <v>513</v>
      </c>
      <c r="E18" s="29"/>
      <c r="F18" s="30">
        <v>0.13</v>
      </c>
      <c r="G18" s="27" t="s">
        <v>57</v>
      </c>
      <c r="H18" s="34">
        <v>1919</v>
      </c>
      <c r="I18" s="35">
        <v>1</v>
      </c>
      <c r="J18" s="29" t="s">
        <v>55</v>
      </c>
      <c r="K18" s="32">
        <f t="shared" si="0"/>
        <v>0.13</v>
      </c>
      <c r="L18" s="32">
        <v>12.5</v>
      </c>
      <c r="M18" s="32">
        <v>170</v>
      </c>
    </row>
    <row r="19" spans="1:13" s="102" customFormat="1" x14ac:dyDescent="0.25">
      <c r="A19" s="26">
        <f t="shared" si="1"/>
        <v>10</v>
      </c>
      <c r="B19" s="29"/>
      <c r="C19" s="27"/>
      <c r="D19" s="28">
        <f t="shared" si="2"/>
        <v>514</v>
      </c>
      <c r="E19" s="29"/>
      <c r="F19" s="30">
        <v>0.15</v>
      </c>
      <c r="G19" s="27" t="s">
        <v>57</v>
      </c>
      <c r="H19" s="34">
        <v>1917</v>
      </c>
      <c r="I19" s="35">
        <v>1</v>
      </c>
      <c r="J19" s="29" t="s">
        <v>60</v>
      </c>
      <c r="K19" s="32">
        <f t="shared" si="0"/>
        <v>0.15</v>
      </c>
      <c r="L19" s="32">
        <v>27.5</v>
      </c>
      <c r="M19" s="32">
        <v>80</v>
      </c>
    </row>
    <row r="20" spans="1:13" s="102" customFormat="1" x14ac:dyDescent="0.25">
      <c r="A20" s="26">
        <f t="shared" si="1"/>
        <v>11</v>
      </c>
      <c r="B20" s="29"/>
      <c r="C20" s="27"/>
      <c r="D20" s="28">
        <f t="shared" si="2"/>
        <v>515</v>
      </c>
      <c r="E20" s="29"/>
      <c r="F20" s="30">
        <v>0.2</v>
      </c>
      <c r="G20" s="27" t="s">
        <v>57</v>
      </c>
      <c r="H20" s="34">
        <v>1917</v>
      </c>
      <c r="I20" s="35">
        <v>1</v>
      </c>
      <c r="J20" s="29" t="s">
        <v>1617</v>
      </c>
      <c r="K20" s="32">
        <f t="shared" si="0"/>
        <v>0.2</v>
      </c>
      <c r="L20" s="32">
        <v>60</v>
      </c>
      <c r="M20" s="32">
        <v>125</v>
      </c>
    </row>
    <row r="21" spans="1:13" s="102" customFormat="1" x14ac:dyDescent="0.25">
      <c r="A21" s="26">
        <f t="shared" si="1"/>
        <v>12</v>
      </c>
      <c r="B21" s="29"/>
      <c r="C21" s="27"/>
      <c r="D21" s="28">
        <f t="shared" si="2"/>
        <v>516</v>
      </c>
      <c r="E21" s="29"/>
      <c r="F21" s="30">
        <v>0.3</v>
      </c>
      <c r="G21" s="27" t="s">
        <v>57</v>
      </c>
      <c r="H21" s="34">
        <v>1917</v>
      </c>
      <c r="I21" s="35">
        <v>1</v>
      </c>
      <c r="J21" s="79" t="s">
        <v>78</v>
      </c>
      <c r="K21" s="32">
        <f t="shared" si="0"/>
        <v>0.3</v>
      </c>
      <c r="L21" s="32">
        <v>55</v>
      </c>
      <c r="M21" s="32">
        <v>130</v>
      </c>
    </row>
    <row r="22" spans="1:13" s="102" customFormat="1" x14ac:dyDescent="0.25">
      <c r="A22" s="26">
        <f t="shared" si="1"/>
        <v>13</v>
      </c>
      <c r="B22" s="29"/>
      <c r="C22" s="27"/>
      <c r="D22" s="28">
        <f t="shared" si="2"/>
        <v>517</v>
      </c>
      <c r="E22" s="29"/>
      <c r="F22" s="30">
        <v>0.5</v>
      </c>
      <c r="G22" s="27" t="s">
        <v>57</v>
      </c>
      <c r="H22" s="34">
        <v>1917</v>
      </c>
      <c r="I22" s="35">
        <v>1</v>
      </c>
      <c r="J22" s="29" t="s">
        <v>1610</v>
      </c>
      <c r="K22" s="32">
        <f t="shared" si="0"/>
        <v>0.5</v>
      </c>
      <c r="L22" s="32">
        <v>42.5</v>
      </c>
      <c r="M22" s="32">
        <v>150</v>
      </c>
    </row>
    <row r="23" spans="1:13" s="102" customFormat="1" x14ac:dyDescent="0.25">
      <c r="A23" s="26">
        <f t="shared" si="1"/>
        <v>14</v>
      </c>
      <c r="B23" s="29"/>
      <c r="C23" s="27"/>
      <c r="D23" s="28">
        <f t="shared" si="2"/>
        <v>518</v>
      </c>
      <c r="E23" s="29"/>
      <c r="F23" s="30">
        <v>1</v>
      </c>
      <c r="G23" s="27" t="s">
        <v>57</v>
      </c>
      <c r="H23" s="34">
        <v>1917</v>
      </c>
      <c r="I23" s="35">
        <v>1</v>
      </c>
      <c r="J23" s="29" t="s">
        <v>54</v>
      </c>
      <c r="K23" s="32">
        <f t="shared" si="0"/>
        <v>1</v>
      </c>
      <c r="L23" s="32">
        <v>50</v>
      </c>
      <c r="M23" s="32">
        <v>110</v>
      </c>
    </row>
    <row r="24" spans="1:13" s="102" customFormat="1" x14ac:dyDescent="0.25">
      <c r="A24" s="26">
        <f t="shared" si="1"/>
        <v>15</v>
      </c>
      <c r="B24" s="29"/>
      <c r="C24" s="27"/>
      <c r="D24" s="28">
        <f t="shared" si="2"/>
        <v>519</v>
      </c>
      <c r="E24" s="29"/>
      <c r="F24" s="30">
        <v>0.02</v>
      </c>
      <c r="G24" s="27" t="s">
        <v>49</v>
      </c>
      <c r="H24" s="34">
        <v>1917</v>
      </c>
      <c r="I24" s="35">
        <v>1</v>
      </c>
      <c r="J24" s="29" t="s">
        <v>1618</v>
      </c>
      <c r="K24" s="32">
        <f t="shared" si="0"/>
        <v>0.02</v>
      </c>
      <c r="L24" s="32">
        <v>275</v>
      </c>
      <c r="M24" s="32">
        <v>575</v>
      </c>
    </row>
    <row r="25" spans="1:13" s="102" customFormat="1" x14ac:dyDescent="0.25">
      <c r="A25" s="26">
        <f t="shared" si="1"/>
        <v>16</v>
      </c>
      <c r="B25" s="29"/>
      <c r="C25" s="27"/>
      <c r="D25" s="28">
        <v>523</v>
      </c>
      <c r="E25" s="29"/>
      <c r="F25" s="30">
        <v>2</v>
      </c>
      <c r="G25" s="27" t="s">
        <v>57</v>
      </c>
      <c r="H25" s="34">
        <v>1918</v>
      </c>
      <c r="I25" s="35">
        <v>1</v>
      </c>
      <c r="J25" s="29" t="s">
        <v>54</v>
      </c>
      <c r="K25" s="32">
        <f t="shared" si="0"/>
        <v>2</v>
      </c>
      <c r="L25" s="32">
        <v>550</v>
      </c>
      <c r="M25" s="32">
        <v>1350</v>
      </c>
    </row>
    <row r="26" spans="1:13" s="102" customFormat="1" x14ac:dyDescent="0.25">
      <c r="A26" s="26">
        <f t="shared" si="1"/>
        <v>17</v>
      </c>
      <c r="B26" s="29"/>
      <c r="C26" s="27"/>
      <c r="D26" s="28">
        <f t="shared" si="2"/>
        <v>524</v>
      </c>
      <c r="E26" s="29"/>
      <c r="F26" s="30">
        <v>5</v>
      </c>
      <c r="G26" s="27" t="s">
        <v>57</v>
      </c>
      <c r="H26" s="34">
        <v>1918</v>
      </c>
      <c r="I26" s="35">
        <v>1</v>
      </c>
      <c r="J26" s="29" t="s">
        <v>1612</v>
      </c>
      <c r="K26" s="32">
        <f t="shared" si="0"/>
        <v>5</v>
      </c>
      <c r="L26" s="32">
        <v>150</v>
      </c>
      <c r="M26" s="32">
        <v>360</v>
      </c>
    </row>
    <row r="27" spans="1:13" s="102" customFormat="1" x14ac:dyDescent="0.25">
      <c r="A27" s="26">
        <f t="shared" si="1"/>
        <v>18</v>
      </c>
      <c r="B27" s="29"/>
      <c r="C27" s="27"/>
      <c r="D27" s="28">
        <f t="shared" si="2"/>
        <v>525</v>
      </c>
      <c r="E27" s="29"/>
      <c r="F27" s="30">
        <v>0.01</v>
      </c>
      <c r="G27" s="27" t="s">
        <v>49</v>
      </c>
      <c r="H27" s="34">
        <v>1918</v>
      </c>
      <c r="I27" s="35">
        <v>1</v>
      </c>
      <c r="J27" s="29" t="s">
        <v>60</v>
      </c>
      <c r="K27" s="32">
        <f t="shared" si="0"/>
        <v>0.01</v>
      </c>
      <c r="L27" s="32">
        <v>1.6</v>
      </c>
      <c r="M27" s="32">
        <v>6</v>
      </c>
    </row>
    <row r="28" spans="1:13" s="102" customFormat="1" x14ac:dyDescent="0.25">
      <c r="A28" s="26">
        <f t="shared" si="1"/>
        <v>19</v>
      </c>
      <c r="B28" s="29"/>
      <c r="C28" s="27"/>
      <c r="D28" s="28">
        <f t="shared" si="2"/>
        <v>526</v>
      </c>
      <c r="E28" s="29"/>
      <c r="F28" s="30">
        <v>0.02</v>
      </c>
      <c r="G28" s="27" t="s">
        <v>49</v>
      </c>
      <c r="H28" s="34">
        <v>1920</v>
      </c>
      <c r="I28" s="35">
        <v>1</v>
      </c>
      <c r="J28" s="29" t="s">
        <v>60</v>
      </c>
      <c r="K28" s="32">
        <f t="shared" si="0"/>
        <v>0.02</v>
      </c>
      <c r="L28" s="32">
        <v>37.5</v>
      </c>
      <c r="M28" s="32">
        <v>57.5</v>
      </c>
    </row>
    <row r="29" spans="1:13" s="102" customFormat="1" x14ac:dyDescent="0.25">
      <c r="A29" s="26">
        <f t="shared" si="1"/>
        <v>20</v>
      </c>
      <c r="B29" s="29"/>
      <c r="C29" s="27"/>
      <c r="D29" s="28">
        <f t="shared" si="2"/>
        <v>527</v>
      </c>
      <c r="E29" s="29"/>
      <c r="F29" s="30">
        <v>0.02</v>
      </c>
      <c r="G29" s="27" t="s">
        <v>49</v>
      </c>
      <c r="H29" s="34">
        <v>1920</v>
      </c>
      <c r="I29" s="35">
        <v>1</v>
      </c>
      <c r="J29" s="29" t="s">
        <v>54</v>
      </c>
      <c r="K29" s="32">
        <f t="shared" si="0"/>
        <v>0.02</v>
      </c>
      <c r="L29" s="32">
        <v>20</v>
      </c>
      <c r="M29" s="32">
        <v>62.5</v>
      </c>
    </row>
    <row r="30" spans="1:13" s="102" customFormat="1" x14ac:dyDescent="0.25">
      <c r="A30" s="26">
        <f t="shared" si="1"/>
        <v>21</v>
      </c>
      <c r="B30" s="29"/>
      <c r="C30" s="27"/>
      <c r="D30" s="28">
        <f t="shared" si="2"/>
        <v>528</v>
      </c>
      <c r="E30" s="29"/>
      <c r="F30" s="30">
        <v>0.02</v>
      </c>
      <c r="G30" s="27" t="s">
        <v>49</v>
      </c>
      <c r="H30" s="34">
        <v>1920</v>
      </c>
      <c r="I30" s="35">
        <v>1</v>
      </c>
      <c r="J30" s="29" t="s">
        <v>78</v>
      </c>
      <c r="K30" s="32">
        <f t="shared" si="0"/>
        <v>0.02</v>
      </c>
      <c r="L30" s="32">
        <v>19</v>
      </c>
      <c r="M30" s="32">
        <v>50</v>
      </c>
    </row>
    <row r="31" spans="1:13" s="102" customFormat="1" x14ac:dyDescent="0.25">
      <c r="A31" s="26">
        <f t="shared" si="1"/>
        <v>22</v>
      </c>
      <c r="B31" s="29"/>
      <c r="C31" s="27"/>
      <c r="D31" s="36" t="s">
        <v>114</v>
      </c>
      <c r="E31" s="29"/>
      <c r="F31" s="30">
        <v>0.02</v>
      </c>
      <c r="G31" s="27" t="s">
        <v>49</v>
      </c>
      <c r="H31" s="34">
        <v>1920</v>
      </c>
      <c r="I31" s="35">
        <v>1</v>
      </c>
      <c r="J31" s="29" t="s">
        <v>60</v>
      </c>
      <c r="K31" s="32">
        <f t="shared" si="0"/>
        <v>0.02</v>
      </c>
      <c r="L31" s="32">
        <v>70</v>
      </c>
      <c r="M31" s="32">
        <v>115</v>
      </c>
    </row>
    <row r="32" spans="1:13" s="102" customFormat="1" x14ac:dyDescent="0.25">
      <c r="A32" s="26">
        <f t="shared" si="1"/>
        <v>23</v>
      </c>
      <c r="B32" s="29"/>
      <c r="C32" s="27"/>
      <c r="D32" s="83" t="s">
        <v>115</v>
      </c>
      <c r="E32" s="29"/>
      <c r="F32" s="30">
        <v>0.02</v>
      </c>
      <c r="G32" s="27" t="s">
        <v>49</v>
      </c>
      <c r="H32" s="34">
        <v>1920</v>
      </c>
      <c r="I32" s="35">
        <v>1</v>
      </c>
      <c r="J32" s="29" t="s">
        <v>65</v>
      </c>
      <c r="K32" s="32">
        <f t="shared" si="0"/>
        <v>0.02</v>
      </c>
      <c r="L32" s="32">
        <v>25</v>
      </c>
      <c r="M32" s="32">
        <v>72.5</v>
      </c>
    </row>
    <row r="33" spans="1:13" s="102" customFormat="1" x14ac:dyDescent="0.25">
      <c r="A33" s="26">
        <f t="shared" si="1"/>
        <v>24</v>
      </c>
      <c r="B33" s="29"/>
      <c r="C33" s="27"/>
      <c r="D33" s="28">
        <v>529</v>
      </c>
      <c r="E33" s="29"/>
      <c r="F33" s="30">
        <v>0.03</v>
      </c>
      <c r="G33" s="27" t="s">
        <v>49</v>
      </c>
      <c r="H33" s="34">
        <v>1918</v>
      </c>
      <c r="I33" s="35">
        <v>1</v>
      </c>
      <c r="J33" s="29" t="s">
        <v>60</v>
      </c>
      <c r="K33" s="32">
        <f t="shared" si="0"/>
        <v>0.03</v>
      </c>
      <c r="L33" s="32">
        <v>3.7</v>
      </c>
      <c r="M33" s="32">
        <v>7.75</v>
      </c>
    </row>
    <row r="34" spans="1:13" s="102" customFormat="1" x14ac:dyDescent="0.25">
      <c r="A34" s="26">
        <f t="shared" si="1"/>
        <v>25</v>
      </c>
      <c r="B34" s="29"/>
      <c r="C34" s="27"/>
      <c r="D34" s="28">
        <f t="shared" si="2"/>
        <v>530</v>
      </c>
      <c r="E34" s="29"/>
      <c r="F34" s="30">
        <v>0.03</v>
      </c>
      <c r="G34" s="27" t="s">
        <v>49</v>
      </c>
      <c r="H34" s="34">
        <v>1918</v>
      </c>
      <c r="I34" s="35">
        <v>1</v>
      </c>
      <c r="J34" s="29" t="s">
        <v>54</v>
      </c>
      <c r="K34" s="32">
        <f t="shared" si="0"/>
        <v>0.03</v>
      </c>
      <c r="L34" s="32">
        <v>1.27</v>
      </c>
      <c r="M34" s="32">
        <v>7.5</v>
      </c>
    </row>
    <row r="35" spans="1:13" s="102" customFormat="1" x14ac:dyDescent="0.25">
      <c r="A35" s="26">
        <f t="shared" si="1"/>
        <v>26</v>
      </c>
      <c r="B35" s="29"/>
      <c r="C35" s="27"/>
      <c r="D35" s="28">
        <f t="shared" si="2"/>
        <v>531</v>
      </c>
      <c r="E35" s="29"/>
      <c r="F35" s="30">
        <v>0.01</v>
      </c>
      <c r="G35" s="27" t="s">
        <v>49</v>
      </c>
      <c r="H35" s="34">
        <v>1919</v>
      </c>
      <c r="I35" s="35">
        <v>1</v>
      </c>
      <c r="J35" s="29" t="s">
        <v>75</v>
      </c>
      <c r="K35" s="32">
        <f t="shared" si="0"/>
        <v>0.01</v>
      </c>
      <c r="L35" s="32">
        <v>11</v>
      </c>
      <c r="M35" s="32">
        <v>40</v>
      </c>
    </row>
    <row r="36" spans="1:13" s="102" customFormat="1" x14ac:dyDescent="0.25">
      <c r="A36" s="26">
        <f t="shared" si="1"/>
        <v>27</v>
      </c>
      <c r="B36" s="29"/>
      <c r="C36" s="27"/>
      <c r="D36" s="28">
        <f t="shared" si="2"/>
        <v>532</v>
      </c>
      <c r="E36" s="29"/>
      <c r="F36" s="30">
        <v>0.02</v>
      </c>
      <c r="G36" s="27" t="s">
        <v>49</v>
      </c>
      <c r="H36" s="34">
        <v>1920</v>
      </c>
      <c r="I36" s="35">
        <v>1</v>
      </c>
      <c r="J36" s="79" t="s">
        <v>75</v>
      </c>
      <c r="K36" s="32">
        <f t="shared" si="0"/>
        <v>0.02</v>
      </c>
      <c r="L36" s="32">
        <v>35</v>
      </c>
      <c r="M36" s="32">
        <v>130</v>
      </c>
    </row>
    <row r="37" spans="1:13" s="102" customFormat="1" x14ac:dyDescent="0.25">
      <c r="A37" s="26">
        <f t="shared" si="1"/>
        <v>28</v>
      </c>
      <c r="B37" s="29"/>
      <c r="C37" s="27"/>
      <c r="D37" s="28">
        <f t="shared" si="2"/>
        <v>533</v>
      </c>
      <c r="E37" s="29"/>
      <c r="F37" s="30">
        <v>0.02</v>
      </c>
      <c r="G37" s="27" t="s">
        <v>49</v>
      </c>
      <c r="H37" s="34">
        <v>1920</v>
      </c>
      <c r="I37" s="35">
        <v>1</v>
      </c>
      <c r="J37" s="29" t="s">
        <v>1622</v>
      </c>
      <c r="K37" s="32">
        <f t="shared" si="0"/>
        <v>0.02</v>
      </c>
      <c r="L37" s="32">
        <v>210</v>
      </c>
      <c r="M37" s="32">
        <v>425</v>
      </c>
    </row>
    <row r="38" spans="1:13" s="102" customFormat="1" x14ac:dyDescent="0.25">
      <c r="A38" s="26">
        <f t="shared" si="1"/>
        <v>29</v>
      </c>
      <c r="B38" s="29"/>
      <c r="C38" s="27"/>
      <c r="D38" s="28">
        <f t="shared" si="2"/>
        <v>534</v>
      </c>
      <c r="E38" s="29"/>
      <c r="F38" s="30">
        <v>0.02</v>
      </c>
      <c r="G38" s="27" t="s">
        <v>49</v>
      </c>
      <c r="H38" s="34">
        <v>1920</v>
      </c>
      <c r="I38" s="35">
        <v>1</v>
      </c>
      <c r="J38" s="29" t="s">
        <v>112</v>
      </c>
      <c r="K38" s="32">
        <f t="shared" si="0"/>
        <v>0.02</v>
      </c>
      <c r="L38" s="32">
        <v>10</v>
      </c>
      <c r="M38" s="32">
        <v>135</v>
      </c>
    </row>
    <row r="39" spans="1:13" s="102" customFormat="1" x14ac:dyDescent="0.25">
      <c r="A39" s="26">
        <f t="shared" si="1"/>
        <v>30</v>
      </c>
      <c r="B39" s="29"/>
      <c r="C39" s="27"/>
      <c r="D39" s="36" t="s">
        <v>116</v>
      </c>
      <c r="E39" s="29"/>
      <c r="F39" s="30">
        <v>0.02</v>
      </c>
      <c r="G39" s="27" t="s">
        <v>49</v>
      </c>
      <c r="H39" s="34">
        <v>1920</v>
      </c>
      <c r="I39" s="35">
        <v>1</v>
      </c>
      <c r="J39" s="29" t="s">
        <v>112</v>
      </c>
      <c r="K39" s="32">
        <f t="shared" si="0"/>
        <v>0.02</v>
      </c>
      <c r="L39" s="32">
        <v>55</v>
      </c>
      <c r="M39" s="32">
        <v>280</v>
      </c>
    </row>
    <row r="40" spans="1:13" s="102" customFormat="1" x14ac:dyDescent="0.25">
      <c r="A40" s="26">
        <f t="shared" si="1"/>
        <v>31</v>
      </c>
      <c r="B40" s="29"/>
      <c r="C40" s="27"/>
      <c r="D40" s="83" t="s">
        <v>117</v>
      </c>
      <c r="E40" s="29"/>
      <c r="F40" s="30"/>
      <c r="G40" s="27"/>
      <c r="H40" s="34"/>
      <c r="I40" s="35"/>
      <c r="J40" s="29"/>
      <c r="K40" s="32" t="str">
        <f t="shared" si="0"/>
        <v xml:space="preserve"> </v>
      </c>
      <c r="L40" s="32"/>
      <c r="M40" s="32"/>
    </row>
    <row r="41" spans="1:13" s="102" customFormat="1" x14ac:dyDescent="0.25">
      <c r="A41" s="26">
        <f t="shared" si="1"/>
        <v>32</v>
      </c>
      <c r="B41" s="29"/>
      <c r="C41" s="27"/>
      <c r="D41" s="28">
        <v>535</v>
      </c>
      <c r="E41" s="29"/>
      <c r="F41" s="30">
        <v>0.03</v>
      </c>
      <c r="G41" s="27" t="s">
        <v>49</v>
      </c>
      <c r="H41" s="34">
        <v>1918</v>
      </c>
      <c r="I41" s="35">
        <v>1</v>
      </c>
      <c r="J41" s="29" t="s">
        <v>75</v>
      </c>
      <c r="K41" s="32">
        <f t="shared" si="0"/>
        <v>0.03</v>
      </c>
      <c r="L41" s="32">
        <v>9</v>
      </c>
      <c r="M41" s="32">
        <v>35</v>
      </c>
    </row>
    <row r="42" spans="1:13" s="102" customFormat="1" x14ac:dyDescent="0.25">
      <c r="A42" s="26">
        <f t="shared" si="1"/>
        <v>33</v>
      </c>
      <c r="B42" s="29"/>
      <c r="C42" s="27"/>
      <c r="D42" s="28">
        <f t="shared" si="2"/>
        <v>536</v>
      </c>
      <c r="E42" s="29"/>
      <c r="F42" s="30">
        <v>0.01</v>
      </c>
      <c r="G42" s="27" t="s">
        <v>49</v>
      </c>
      <c r="H42" s="34">
        <v>1919</v>
      </c>
      <c r="I42" s="35">
        <v>1</v>
      </c>
      <c r="J42" s="29" t="s">
        <v>60</v>
      </c>
      <c r="K42" s="32">
        <f t="shared" si="0"/>
        <v>0.01</v>
      </c>
      <c r="L42" s="32">
        <v>12.25</v>
      </c>
      <c r="M42" s="32">
        <v>45</v>
      </c>
    </row>
    <row r="43" spans="1:13" s="102" customFormat="1" x14ac:dyDescent="0.25">
      <c r="A43" s="26">
        <f t="shared" si="1"/>
        <v>34</v>
      </c>
      <c r="B43" s="29"/>
      <c r="C43" s="27"/>
      <c r="D43" s="28">
        <f t="shared" si="2"/>
        <v>537</v>
      </c>
      <c r="E43" s="29"/>
      <c r="F43" s="30">
        <v>0.03</v>
      </c>
      <c r="G43" s="27" t="s">
        <v>118</v>
      </c>
      <c r="H43" s="34">
        <v>1919</v>
      </c>
      <c r="I43" s="35">
        <v>1</v>
      </c>
      <c r="J43" s="29" t="s">
        <v>68</v>
      </c>
      <c r="K43" s="32">
        <f t="shared" si="0"/>
        <v>0.03</v>
      </c>
      <c r="L43" s="32">
        <v>5.5</v>
      </c>
      <c r="M43" s="32">
        <v>13.25</v>
      </c>
    </row>
    <row r="44" spans="1:13" s="102" customFormat="1" x14ac:dyDescent="0.25">
      <c r="A44" s="26">
        <f t="shared" si="1"/>
        <v>35</v>
      </c>
      <c r="B44" s="29"/>
      <c r="C44" s="27"/>
      <c r="D44" s="28">
        <f t="shared" si="2"/>
        <v>538</v>
      </c>
      <c r="E44" s="29"/>
      <c r="F44" s="30">
        <v>0.01</v>
      </c>
      <c r="G44" s="27" t="s">
        <v>49</v>
      </c>
      <c r="H44" s="34">
        <v>1919</v>
      </c>
      <c r="I44" s="35">
        <v>1</v>
      </c>
      <c r="J44" s="29" t="s">
        <v>54</v>
      </c>
      <c r="K44" s="32">
        <f t="shared" si="0"/>
        <v>0.01</v>
      </c>
      <c r="L44" s="32">
        <v>7.7</v>
      </c>
      <c r="M44" s="32">
        <v>32.5</v>
      </c>
    </row>
    <row r="45" spans="1:13" s="102" customFormat="1" x14ac:dyDescent="0.25">
      <c r="A45" s="26">
        <f t="shared" si="1"/>
        <v>36</v>
      </c>
      <c r="B45" s="29"/>
      <c r="C45" s="27"/>
      <c r="D45" s="28">
        <f t="shared" si="2"/>
        <v>539</v>
      </c>
      <c r="E45" s="29"/>
      <c r="F45" s="30"/>
      <c r="G45" s="27"/>
      <c r="H45" s="34"/>
      <c r="I45" s="35"/>
      <c r="J45" s="29"/>
      <c r="K45" s="32" t="str">
        <f t="shared" si="0"/>
        <v xml:space="preserve"> </v>
      </c>
      <c r="L45" s="32"/>
      <c r="M45" s="32"/>
    </row>
    <row r="46" spans="1:13" s="102" customFormat="1" x14ac:dyDescent="0.25">
      <c r="A46" s="26">
        <f t="shared" si="1"/>
        <v>37</v>
      </c>
      <c r="B46" s="29"/>
      <c r="C46" s="27"/>
      <c r="D46" s="28">
        <f t="shared" si="2"/>
        <v>540</v>
      </c>
      <c r="E46" s="29"/>
      <c r="F46" s="30">
        <v>0.02</v>
      </c>
      <c r="G46" s="27" t="s">
        <v>49</v>
      </c>
      <c r="H46" s="34">
        <v>1919</v>
      </c>
      <c r="I46" s="35">
        <v>1</v>
      </c>
      <c r="J46" s="29" t="s">
        <v>54</v>
      </c>
      <c r="K46" s="32">
        <f t="shared" si="0"/>
        <v>0.02</v>
      </c>
      <c r="L46" s="32">
        <v>9.4499999999999993</v>
      </c>
      <c r="M46" s="32">
        <v>37.5</v>
      </c>
    </row>
    <row r="47" spans="1:13" s="102" customFormat="1" x14ac:dyDescent="0.25">
      <c r="A47" s="26">
        <f t="shared" si="1"/>
        <v>38</v>
      </c>
      <c r="B47" s="29"/>
      <c r="C47" s="27"/>
      <c r="D47" s="28">
        <f t="shared" si="2"/>
        <v>541</v>
      </c>
      <c r="E47" s="29"/>
      <c r="F47" s="30">
        <v>0.03</v>
      </c>
      <c r="G47" s="27" t="s">
        <v>49</v>
      </c>
      <c r="H47" s="34">
        <v>1919</v>
      </c>
      <c r="I47" s="35">
        <v>1</v>
      </c>
      <c r="J47" s="29" t="s">
        <v>68</v>
      </c>
      <c r="K47" s="32">
        <f t="shared" si="0"/>
        <v>0.03</v>
      </c>
      <c r="L47" s="32">
        <v>26.95</v>
      </c>
      <c r="M47" s="32">
        <v>65</v>
      </c>
    </row>
    <row r="48" spans="1:13" s="102" customFormat="1" x14ac:dyDescent="0.25">
      <c r="A48" s="26">
        <f t="shared" si="1"/>
        <v>39</v>
      </c>
      <c r="B48" s="29"/>
      <c r="C48" s="27"/>
      <c r="D48" s="28">
        <f t="shared" si="2"/>
        <v>542</v>
      </c>
      <c r="E48" s="29"/>
      <c r="F48" s="30">
        <v>0.01</v>
      </c>
      <c r="G48" s="27" t="s">
        <v>49</v>
      </c>
      <c r="H48" s="34">
        <v>1920</v>
      </c>
      <c r="I48" s="35">
        <v>1</v>
      </c>
      <c r="J48" s="29" t="s">
        <v>54</v>
      </c>
      <c r="K48" s="32">
        <f t="shared" si="0"/>
        <v>0.01</v>
      </c>
      <c r="L48" s="32">
        <v>9.4499999999999993</v>
      </c>
      <c r="M48" s="32">
        <v>47.5</v>
      </c>
    </row>
    <row r="49" spans="1:13" s="102" customFormat="1" x14ac:dyDescent="0.25">
      <c r="A49" s="26">
        <f t="shared" si="1"/>
        <v>40</v>
      </c>
      <c r="B49" s="29"/>
      <c r="C49" s="27"/>
      <c r="D49" s="28">
        <f t="shared" si="2"/>
        <v>543</v>
      </c>
      <c r="E49" s="29"/>
      <c r="F49" s="30">
        <v>0.01</v>
      </c>
      <c r="G49" s="27" t="s">
        <v>49</v>
      </c>
      <c r="H49" s="34">
        <v>1921</v>
      </c>
      <c r="I49" s="35">
        <v>1</v>
      </c>
      <c r="J49" s="29" t="s">
        <v>54</v>
      </c>
      <c r="K49" s="32">
        <f t="shared" si="0"/>
        <v>0.01</v>
      </c>
      <c r="L49" s="32">
        <v>0.55000000000000004</v>
      </c>
      <c r="M49" s="32">
        <v>10</v>
      </c>
    </row>
    <row r="50" spans="1:13" s="102" customFormat="1" x14ac:dyDescent="0.25">
      <c r="A50" s="26">
        <f t="shared" si="1"/>
        <v>41</v>
      </c>
      <c r="B50" s="29"/>
      <c r="C50" s="27"/>
      <c r="D50" s="28">
        <f t="shared" si="2"/>
        <v>544</v>
      </c>
      <c r="E50" s="29"/>
      <c r="F50" s="30"/>
      <c r="G50" s="27"/>
      <c r="H50" s="34"/>
      <c r="I50" s="35"/>
      <c r="J50" s="29"/>
      <c r="K50" s="32" t="str">
        <f t="shared" si="0"/>
        <v xml:space="preserve"> </v>
      </c>
      <c r="L50" s="32"/>
      <c r="M50" s="32"/>
    </row>
    <row r="51" spans="1:13" s="102" customFormat="1" x14ac:dyDescent="0.25">
      <c r="A51" s="26">
        <f t="shared" si="1"/>
        <v>42</v>
      </c>
      <c r="B51" s="29"/>
      <c r="C51" s="27"/>
      <c r="D51" s="28">
        <f t="shared" si="2"/>
        <v>545</v>
      </c>
      <c r="E51" s="29"/>
      <c r="F51" s="30">
        <v>0.01</v>
      </c>
      <c r="G51" s="27" t="s">
        <v>49</v>
      </c>
      <c r="H51" s="34">
        <v>1921</v>
      </c>
      <c r="I51" s="35">
        <v>1</v>
      </c>
      <c r="J51" s="29" t="s">
        <v>1623</v>
      </c>
      <c r="K51" s="32">
        <f t="shared" si="0"/>
        <v>0.01</v>
      </c>
      <c r="L51" s="32">
        <v>295</v>
      </c>
      <c r="M51" s="32">
        <v>400</v>
      </c>
    </row>
    <row r="52" spans="1:13" s="102" customFormat="1" x14ac:dyDescent="0.25">
      <c r="A52" s="26">
        <f t="shared" si="1"/>
        <v>43</v>
      </c>
      <c r="B52" s="29"/>
      <c r="C52" s="27"/>
      <c r="D52" s="28">
        <f t="shared" si="2"/>
        <v>546</v>
      </c>
      <c r="E52" s="29"/>
      <c r="F52" s="30">
        <v>0.02</v>
      </c>
      <c r="G52" s="27" t="s">
        <v>49</v>
      </c>
      <c r="H52" s="34">
        <v>1921</v>
      </c>
      <c r="I52" s="35">
        <v>1</v>
      </c>
      <c r="J52" s="29" t="s">
        <v>60</v>
      </c>
      <c r="K52" s="32">
        <f t="shared" si="0"/>
        <v>0.02</v>
      </c>
      <c r="L52" s="32">
        <v>90</v>
      </c>
      <c r="M52" s="32">
        <v>230</v>
      </c>
    </row>
    <row r="53" spans="1:13" s="102" customFormat="1" x14ac:dyDescent="0.25">
      <c r="A53" s="26">
        <f t="shared" si="1"/>
        <v>44</v>
      </c>
      <c r="B53" s="29"/>
      <c r="C53" s="27"/>
      <c r="D53" s="28">
        <f t="shared" si="2"/>
        <v>547</v>
      </c>
      <c r="E53" s="29"/>
      <c r="F53" s="30">
        <v>2</v>
      </c>
      <c r="G53" s="27" t="s">
        <v>57</v>
      </c>
      <c r="H53" s="34">
        <v>1920</v>
      </c>
      <c r="I53" s="35">
        <v>1</v>
      </c>
      <c r="J53" s="79" t="s">
        <v>54</v>
      </c>
      <c r="K53" s="32">
        <f t="shared" si="0"/>
        <v>2</v>
      </c>
      <c r="L53" s="32">
        <v>225</v>
      </c>
      <c r="M53" s="32">
        <v>340</v>
      </c>
    </row>
    <row r="54" spans="1:13" s="102" customFormat="1" x14ac:dyDescent="0.25">
      <c r="A54" s="26">
        <f t="shared" si="1"/>
        <v>45</v>
      </c>
      <c r="B54" s="29"/>
      <c r="C54" s="27"/>
      <c r="D54" s="28">
        <f t="shared" si="2"/>
        <v>548</v>
      </c>
      <c r="E54" s="29"/>
      <c r="F54" s="30">
        <v>0.01</v>
      </c>
      <c r="G54" s="27" t="s">
        <v>119</v>
      </c>
      <c r="H54" s="34">
        <v>1920</v>
      </c>
      <c r="I54" s="35">
        <v>1</v>
      </c>
      <c r="J54" s="29" t="s">
        <v>60</v>
      </c>
      <c r="K54" s="32">
        <f t="shared" si="0"/>
        <v>0.01</v>
      </c>
      <c r="L54" s="32">
        <v>3</v>
      </c>
      <c r="M54" s="32">
        <v>10</v>
      </c>
    </row>
    <row r="55" spans="1:13" s="102" customFormat="1" x14ac:dyDescent="0.25">
      <c r="A55" s="26">
        <f t="shared" si="1"/>
        <v>46</v>
      </c>
      <c r="B55" s="29"/>
      <c r="C55" s="27"/>
      <c r="D55" s="28">
        <f t="shared" si="2"/>
        <v>549</v>
      </c>
      <c r="E55" s="29"/>
      <c r="F55" s="30">
        <v>0.02</v>
      </c>
      <c r="G55" s="27" t="s">
        <v>119</v>
      </c>
      <c r="H55" s="34">
        <v>1920</v>
      </c>
      <c r="I55" s="35">
        <v>1</v>
      </c>
      <c r="J55" s="29" t="s">
        <v>68</v>
      </c>
      <c r="K55" s="32">
        <f t="shared" si="0"/>
        <v>0.02</v>
      </c>
      <c r="L55" s="32">
        <v>4.5</v>
      </c>
      <c r="M55" s="32">
        <v>7.75</v>
      </c>
    </row>
    <row r="56" spans="1:13" s="102" customFormat="1" x14ac:dyDescent="0.25">
      <c r="A56" s="26">
        <f t="shared" si="1"/>
        <v>47</v>
      </c>
      <c r="B56" s="29"/>
      <c r="C56" s="27"/>
      <c r="D56" s="28">
        <f t="shared" si="2"/>
        <v>550</v>
      </c>
      <c r="E56" s="29"/>
      <c r="F56" s="30">
        <v>0.05</v>
      </c>
      <c r="G56" s="27" t="s">
        <v>119</v>
      </c>
      <c r="H56" s="34">
        <v>1920</v>
      </c>
      <c r="I56" s="35">
        <v>1</v>
      </c>
      <c r="J56" s="29" t="s">
        <v>68</v>
      </c>
      <c r="K56" s="32">
        <f t="shared" si="0"/>
        <v>0.05</v>
      </c>
      <c r="L56" s="32">
        <v>27</v>
      </c>
      <c r="M56" s="32">
        <v>52.5</v>
      </c>
    </row>
    <row r="57" spans="1:13" s="102" customFormat="1" x14ac:dyDescent="0.25">
      <c r="A57" s="26">
        <f t="shared" si="1"/>
        <v>48</v>
      </c>
      <c r="B57" s="29"/>
      <c r="C57" s="27"/>
      <c r="D57" s="28">
        <f t="shared" si="2"/>
        <v>551</v>
      </c>
      <c r="E57" s="29"/>
      <c r="F57" s="30">
        <v>5.0000000000000001E-3</v>
      </c>
      <c r="G57" s="27" t="s">
        <v>120</v>
      </c>
      <c r="H57" s="34">
        <v>1925</v>
      </c>
      <c r="I57" s="35">
        <v>1</v>
      </c>
      <c r="J57" s="29" t="s">
        <v>112</v>
      </c>
      <c r="K57" s="32">
        <f t="shared" si="0"/>
        <v>5.0000000000000001E-3</v>
      </c>
      <c r="L57" s="32">
        <v>0.25</v>
      </c>
      <c r="M57" s="32">
        <v>140</v>
      </c>
    </row>
    <row r="58" spans="1:13" s="102" customFormat="1" x14ac:dyDescent="0.25">
      <c r="A58" s="26">
        <f t="shared" si="1"/>
        <v>49</v>
      </c>
      <c r="B58" s="29"/>
      <c r="C58" s="27"/>
      <c r="D58" s="28">
        <f t="shared" si="2"/>
        <v>552</v>
      </c>
      <c r="E58" s="29"/>
      <c r="F58" s="30">
        <v>0.01</v>
      </c>
      <c r="G58" s="27" t="s">
        <v>57</v>
      </c>
      <c r="H58" s="34">
        <v>1923</v>
      </c>
      <c r="I58" s="35">
        <v>1</v>
      </c>
      <c r="J58" s="29" t="s">
        <v>60</v>
      </c>
      <c r="K58" s="32">
        <f t="shared" si="0"/>
        <v>0.01</v>
      </c>
      <c r="L58" s="32">
        <v>1</v>
      </c>
      <c r="M58" s="32">
        <v>3</v>
      </c>
    </row>
    <row r="59" spans="1:13" s="102" customFormat="1" x14ac:dyDescent="0.25">
      <c r="A59" s="26">
        <f t="shared" si="1"/>
        <v>50</v>
      </c>
      <c r="B59" s="29"/>
      <c r="C59" s="27"/>
      <c r="D59" s="28">
        <f t="shared" si="2"/>
        <v>553</v>
      </c>
      <c r="E59" s="29"/>
      <c r="F59" s="30">
        <v>1.4999999999999999E-2</v>
      </c>
      <c r="G59" s="27" t="s">
        <v>121</v>
      </c>
      <c r="H59" s="34">
        <v>1925</v>
      </c>
      <c r="I59" s="35">
        <v>1</v>
      </c>
      <c r="J59" s="29" t="s">
        <v>1612</v>
      </c>
      <c r="K59" s="32">
        <f t="shared" si="0"/>
        <v>1.4999999999999999E-2</v>
      </c>
      <c r="L59" s="32">
        <v>3.25</v>
      </c>
      <c r="M59" s="32">
        <v>3.25</v>
      </c>
    </row>
    <row r="60" spans="1:13" s="102" customFormat="1" x14ac:dyDescent="0.25">
      <c r="A60" s="26">
        <f t="shared" si="1"/>
        <v>51</v>
      </c>
      <c r="B60" s="29"/>
      <c r="C60" s="27"/>
      <c r="D60" s="28">
        <f t="shared" si="2"/>
        <v>554</v>
      </c>
      <c r="E60" s="29"/>
      <c r="F60" s="30">
        <v>0.02</v>
      </c>
      <c r="G60" s="27" t="s">
        <v>122</v>
      </c>
      <c r="H60" s="34">
        <v>1923</v>
      </c>
      <c r="I60" s="35">
        <v>1</v>
      </c>
      <c r="J60" s="29" t="s">
        <v>55</v>
      </c>
      <c r="K60" s="32">
        <f t="shared" si="0"/>
        <v>0.02</v>
      </c>
      <c r="L60" s="32">
        <v>2</v>
      </c>
      <c r="M60" s="32">
        <v>42.5</v>
      </c>
    </row>
    <row r="61" spans="1:13" s="102" customFormat="1" x14ac:dyDescent="0.25">
      <c r="A61" s="26">
        <f t="shared" si="1"/>
        <v>52</v>
      </c>
      <c r="B61" s="29"/>
      <c r="C61" s="27"/>
      <c r="D61" s="28">
        <f t="shared" si="2"/>
        <v>555</v>
      </c>
      <c r="E61" s="29"/>
      <c r="F61" s="30">
        <f t="shared" ref="F61:F70" si="3">F60+0.01</f>
        <v>0.03</v>
      </c>
      <c r="G61" s="27" t="s">
        <v>73</v>
      </c>
      <c r="H61" s="34">
        <v>1923</v>
      </c>
      <c r="I61" s="35">
        <v>1</v>
      </c>
      <c r="J61" s="29" t="s">
        <v>54</v>
      </c>
      <c r="K61" s="32">
        <f t="shared" si="0"/>
        <v>0.03</v>
      </c>
      <c r="L61" s="32">
        <v>15</v>
      </c>
      <c r="M61" s="32">
        <v>42.5</v>
      </c>
    </row>
    <row r="62" spans="1:13" s="102" customFormat="1" x14ac:dyDescent="0.25">
      <c r="A62" s="26">
        <f t="shared" si="1"/>
        <v>53</v>
      </c>
      <c r="B62" s="29"/>
      <c r="C62" s="27"/>
      <c r="D62" s="28">
        <f t="shared" si="2"/>
        <v>556</v>
      </c>
      <c r="E62" s="29"/>
      <c r="F62" s="30">
        <f t="shared" si="3"/>
        <v>0.04</v>
      </c>
      <c r="G62" s="27" t="s">
        <v>123</v>
      </c>
      <c r="H62" s="34">
        <v>1923</v>
      </c>
      <c r="I62" s="35">
        <v>1</v>
      </c>
      <c r="J62" s="29" t="s">
        <v>60</v>
      </c>
      <c r="K62" s="32">
        <f t="shared" si="0"/>
        <v>0.04</v>
      </c>
      <c r="L62" s="32">
        <v>15</v>
      </c>
      <c r="M62" s="32">
        <v>37.5</v>
      </c>
    </row>
    <row r="63" spans="1:13" s="102" customFormat="1" x14ac:dyDescent="0.25">
      <c r="A63" s="26">
        <f t="shared" si="1"/>
        <v>54</v>
      </c>
      <c r="B63" s="29"/>
      <c r="C63" s="27"/>
      <c r="D63" s="28">
        <f t="shared" si="2"/>
        <v>557</v>
      </c>
      <c r="E63" s="29"/>
      <c r="F63" s="30">
        <f t="shared" si="3"/>
        <v>0.05</v>
      </c>
      <c r="G63" s="27" t="s">
        <v>124</v>
      </c>
      <c r="H63" s="34">
        <v>1922</v>
      </c>
      <c r="I63" s="35">
        <v>1</v>
      </c>
      <c r="J63" s="29" t="s">
        <v>54</v>
      </c>
      <c r="K63" s="32">
        <f t="shared" si="0"/>
        <v>0.05</v>
      </c>
      <c r="L63" s="32">
        <v>16.8</v>
      </c>
      <c r="M63" s="32">
        <v>57.5</v>
      </c>
    </row>
    <row r="64" spans="1:13" s="102" customFormat="1" x14ac:dyDescent="0.25">
      <c r="A64" s="26">
        <f t="shared" si="1"/>
        <v>55</v>
      </c>
      <c r="B64" s="29"/>
      <c r="C64" s="27"/>
      <c r="D64" s="28">
        <f t="shared" si="2"/>
        <v>558</v>
      </c>
      <c r="E64" s="29"/>
      <c r="F64" s="30">
        <f t="shared" si="3"/>
        <v>6.0000000000000005E-2</v>
      </c>
      <c r="G64" s="27" t="s">
        <v>64</v>
      </c>
      <c r="H64" s="34">
        <v>1922</v>
      </c>
      <c r="I64" s="35">
        <v>1</v>
      </c>
      <c r="J64" s="29" t="s">
        <v>60</v>
      </c>
      <c r="K64" s="32">
        <f t="shared" si="0"/>
        <v>6.0000000000000005E-2</v>
      </c>
      <c r="L64" s="32">
        <v>25</v>
      </c>
      <c r="M64" s="32">
        <v>70</v>
      </c>
    </row>
    <row r="65" spans="1:13" s="102" customFormat="1" x14ac:dyDescent="0.25">
      <c r="A65" s="26">
        <f t="shared" si="1"/>
        <v>56</v>
      </c>
      <c r="B65" s="29"/>
      <c r="C65" s="27"/>
      <c r="D65" s="28">
        <f t="shared" si="2"/>
        <v>559</v>
      </c>
      <c r="E65" s="29"/>
      <c r="F65" s="30">
        <f t="shared" si="3"/>
        <v>7.0000000000000007E-2</v>
      </c>
      <c r="G65" s="27" t="s">
        <v>125</v>
      </c>
      <c r="H65" s="34">
        <v>1923</v>
      </c>
      <c r="I65" s="35">
        <v>1</v>
      </c>
      <c r="J65" s="29" t="s">
        <v>75</v>
      </c>
      <c r="K65" s="32">
        <f t="shared" si="0"/>
        <v>7.0000000000000007E-2</v>
      </c>
      <c r="L65" s="32">
        <v>10</v>
      </c>
      <c r="M65" s="32">
        <v>85</v>
      </c>
    </row>
    <row r="66" spans="1:13" s="102" customFormat="1" x14ac:dyDescent="0.25">
      <c r="A66" s="26">
        <f t="shared" si="1"/>
        <v>57</v>
      </c>
      <c r="B66" s="29"/>
      <c r="C66" s="27"/>
      <c r="D66" s="28">
        <f t="shared" si="2"/>
        <v>560</v>
      </c>
      <c r="E66" s="29"/>
      <c r="F66" s="30">
        <f t="shared" si="3"/>
        <v>0.08</v>
      </c>
      <c r="G66" s="27" t="s">
        <v>74</v>
      </c>
      <c r="H66" s="34">
        <v>1923</v>
      </c>
      <c r="I66" s="35">
        <v>1</v>
      </c>
      <c r="J66" s="29" t="s">
        <v>54</v>
      </c>
      <c r="K66" s="32">
        <f t="shared" si="0"/>
        <v>0.08</v>
      </c>
      <c r="L66" s="32">
        <v>42</v>
      </c>
      <c r="M66" s="32">
        <v>115</v>
      </c>
    </row>
    <row r="67" spans="1:13" s="102" customFormat="1" x14ac:dyDescent="0.25">
      <c r="A67" s="26">
        <f t="shared" si="1"/>
        <v>58</v>
      </c>
      <c r="B67" s="29"/>
      <c r="C67" s="27"/>
      <c r="D67" s="28">
        <f t="shared" si="2"/>
        <v>561</v>
      </c>
      <c r="E67" s="29"/>
      <c r="F67" s="30">
        <f t="shared" si="3"/>
        <v>0.09</v>
      </c>
      <c r="G67" s="27" t="s">
        <v>52</v>
      </c>
      <c r="H67" s="34">
        <v>1923</v>
      </c>
      <c r="I67" s="35">
        <v>1</v>
      </c>
      <c r="J67" s="29" t="s">
        <v>54</v>
      </c>
      <c r="K67" s="32">
        <f t="shared" si="0"/>
        <v>0.09</v>
      </c>
      <c r="L67" s="32">
        <v>6.3</v>
      </c>
      <c r="M67" s="32">
        <v>38.5</v>
      </c>
    </row>
    <row r="68" spans="1:13" s="102" customFormat="1" x14ac:dyDescent="0.25">
      <c r="A68" s="26">
        <f t="shared" si="1"/>
        <v>59</v>
      </c>
      <c r="B68" s="29"/>
      <c r="C68" s="27"/>
      <c r="D68" s="28">
        <f t="shared" si="2"/>
        <v>562</v>
      </c>
      <c r="E68" s="29"/>
      <c r="F68" s="30">
        <f t="shared" si="3"/>
        <v>9.9999999999999992E-2</v>
      </c>
      <c r="G68" s="27" t="s">
        <v>126</v>
      </c>
      <c r="H68" s="34">
        <v>1923</v>
      </c>
      <c r="I68" s="35">
        <v>1</v>
      </c>
      <c r="J68" s="29" t="s">
        <v>54</v>
      </c>
      <c r="K68" s="32">
        <f t="shared" si="0"/>
        <v>9.9999999999999992E-2</v>
      </c>
      <c r="L68" s="32">
        <v>17.5</v>
      </c>
      <c r="M68" s="32">
        <v>52.5</v>
      </c>
    </row>
    <row r="69" spans="1:13" s="102" customFormat="1" x14ac:dyDescent="0.25">
      <c r="A69" s="26">
        <f t="shared" si="1"/>
        <v>60</v>
      </c>
      <c r="B69" s="29"/>
      <c r="C69" s="27"/>
      <c r="D69" s="28">
        <f t="shared" si="2"/>
        <v>563</v>
      </c>
      <c r="E69" s="29"/>
      <c r="F69" s="30">
        <f t="shared" si="3"/>
        <v>0.10999999999999999</v>
      </c>
      <c r="G69" s="27" t="s">
        <v>127</v>
      </c>
      <c r="H69" s="34">
        <v>1922</v>
      </c>
      <c r="I69" s="35">
        <v>1</v>
      </c>
      <c r="J69" s="29" t="s">
        <v>54</v>
      </c>
      <c r="K69" s="32">
        <f t="shared" si="0"/>
        <v>0.10999999999999999</v>
      </c>
      <c r="L69" s="32">
        <v>1</v>
      </c>
      <c r="M69" s="32">
        <v>6</v>
      </c>
    </row>
    <row r="70" spans="1:13" s="102" customFormat="1" x14ac:dyDescent="0.25">
      <c r="A70" s="26">
        <f t="shared" si="1"/>
        <v>61</v>
      </c>
      <c r="B70" s="29"/>
      <c r="C70" s="27"/>
      <c r="D70" s="28">
        <f t="shared" si="2"/>
        <v>564</v>
      </c>
      <c r="E70" s="29"/>
      <c r="F70" s="30">
        <f t="shared" si="3"/>
        <v>0.11999999999999998</v>
      </c>
      <c r="G70" s="27" t="s">
        <v>128</v>
      </c>
      <c r="H70" s="34">
        <v>1923</v>
      </c>
      <c r="I70" s="35">
        <v>1</v>
      </c>
      <c r="J70" s="27" t="s">
        <v>54</v>
      </c>
      <c r="K70" s="32">
        <f t="shared" si="0"/>
        <v>0.11999999999999998</v>
      </c>
      <c r="L70" s="32">
        <v>5</v>
      </c>
      <c r="M70" s="32">
        <v>17.5</v>
      </c>
    </row>
    <row r="71" spans="1:13" s="102" customFormat="1" x14ac:dyDescent="0.25">
      <c r="A71" s="26">
        <f t="shared" si="1"/>
        <v>62</v>
      </c>
      <c r="B71" s="29"/>
      <c r="C71" s="27"/>
      <c r="D71" s="28">
        <f t="shared" si="2"/>
        <v>565</v>
      </c>
      <c r="E71" s="29"/>
      <c r="F71" s="30">
        <v>0.14000000000000001</v>
      </c>
      <c r="G71" s="27" t="s">
        <v>129</v>
      </c>
      <c r="H71" s="34">
        <v>1923</v>
      </c>
      <c r="I71" s="35">
        <v>1</v>
      </c>
      <c r="J71" s="29" t="s">
        <v>55</v>
      </c>
      <c r="K71" s="32">
        <f t="shared" si="0"/>
        <v>0.14000000000000001</v>
      </c>
      <c r="L71" s="32">
        <v>6</v>
      </c>
      <c r="M71" s="32">
        <v>75</v>
      </c>
    </row>
    <row r="72" spans="1:13" s="102" customFormat="1" x14ac:dyDescent="0.25">
      <c r="A72" s="26">
        <f t="shared" si="1"/>
        <v>63</v>
      </c>
      <c r="B72" s="29"/>
      <c r="C72" s="27"/>
      <c r="D72" s="28">
        <f t="shared" si="2"/>
        <v>566</v>
      </c>
      <c r="E72" s="29"/>
      <c r="F72" s="30">
        <v>0.15</v>
      </c>
      <c r="G72" s="27" t="s">
        <v>130</v>
      </c>
      <c r="H72" s="34">
        <v>1922</v>
      </c>
      <c r="I72" s="35">
        <v>1</v>
      </c>
      <c r="J72" s="29" t="s">
        <v>54</v>
      </c>
      <c r="K72" s="32">
        <f t="shared" si="0"/>
        <v>0.15</v>
      </c>
      <c r="L72" s="32">
        <v>18</v>
      </c>
      <c r="M72" s="32">
        <v>50</v>
      </c>
    </row>
    <row r="73" spans="1:13" s="102" customFormat="1" x14ac:dyDescent="0.25">
      <c r="A73" s="26">
        <f t="shared" si="1"/>
        <v>64</v>
      </c>
      <c r="B73" s="27" t="s">
        <v>30</v>
      </c>
      <c r="C73" s="27"/>
      <c r="D73" s="28">
        <f t="shared" si="2"/>
        <v>567</v>
      </c>
      <c r="E73" s="29"/>
      <c r="F73" s="30">
        <v>0.2</v>
      </c>
      <c r="G73" s="27" t="s">
        <v>131</v>
      </c>
      <c r="H73" s="34">
        <v>1923</v>
      </c>
      <c r="I73" s="35">
        <v>1</v>
      </c>
      <c r="J73" s="29" t="s">
        <v>75</v>
      </c>
      <c r="K73" s="32">
        <f t="shared" si="0"/>
        <v>0.2</v>
      </c>
      <c r="L73" s="32">
        <v>19.25</v>
      </c>
      <c r="M73" s="32">
        <v>190</v>
      </c>
    </row>
    <row r="74" spans="1:13" s="102" customFormat="1" x14ac:dyDescent="0.25">
      <c r="A74" s="26">
        <f t="shared" si="1"/>
        <v>65</v>
      </c>
      <c r="B74" s="29"/>
      <c r="C74" s="27"/>
      <c r="D74" s="28">
        <f t="shared" si="2"/>
        <v>568</v>
      </c>
      <c r="E74" s="29"/>
      <c r="F74" s="30">
        <v>0.25</v>
      </c>
      <c r="G74" s="27" t="s">
        <v>132</v>
      </c>
      <c r="H74" s="34">
        <v>1922</v>
      </c>
      <c r="I74" s="35">
        <v>1</v>
      </c>
      <c r="J74" s="27" t="s">
        <v>55</v>
      </c>
      <c r="K74" s="32">
        <f t="shared" ref="K74:K83" si="4">IF(F74*I74&gt;0,F74*I74," ")</f>
        <v>0.25</v>
      </c>
      <c r="L74" s="32">
        <v>18</v>
      </c>
      <c r="M74" s="32">
        <v>190</v>
      </c>
    </row>
    <row r="75" spans="1:13" s="102" customFormat="1" x14ac:dyDescent="0.25">
      <c r="A75" s="26">
        <f t="shared" ref="A75:A84" si="5">A74+1</f>
        <v>66</v>
      </c>
      <c r="B75" s="29"/>
      <c r="C75" s="27"/>
      <c r="D75" s="28">
        <f t="shared" si="2"/>
        <v>569</v>
      </c>
      <c r="E75" s="29"/>
      <c r="F75" s="30">
        <v>0.3</v>
      </c>
      <c r="G75" s="27" t="s">
        <v>133</v>
      </c>
      <c r="H75" s="34">
        <v>1923</v>
      </c>
      <c r="I75" s="35">
        <v>1</v>
      </c>
      <c r="J75" s="29" t="s">
        <v>78</v>
      </c>
      <c r="K75" s="32">
        <f t="shared" si="4"/>
        <v>0.3</v>
      </c>
      <c r="L75" s="32">
        <v>40</v>
      </c>
      <c r="M75" s="32">
        <v>120</v>
      </c>
    </row>
    <row r="76" spans="1:13" s="102" customFormat="1" x14ac:dyDescent="0.25">
      <c r="A76" s="26">
        <f t="shared" si="5"/>
        <v>67</v>
      </c>
      <c r="B76" s="29"/>
      <c r="C76" s="27"/>
      <c r="D76" s="28">
        <f t="shared" ref="D76:D84" si="6">D75+1</f>
        <v>570</v>
      </c>
      <c r="E76" s="29"/>
      <c r="F76" s="30">
        <v>0.5</v>
      </c>
      <c r="G76" s="27" t="s">
        <v>134</v>
      </c>
      <c r="H76" s="34">
        <v>1922</v>
      </c>
      <c r="I76" s="35">
        <v>1</v>
      </c>
      <c r="J76" s="29" t="s">
        <v>54</v>
      </c>
      <c r="K76" s="32">
        <f t="shared" si="4"/>
        <v>0.5</v>
      </c>
      <c r="L76" s="32">
        <v>56</v>
      </c>
      <c r="M76" s="32">
        <v>90</v>
      </c>
    </row>
    <row r="77" spans="1:13" s="102" customFormat="1" x14ac:dyDescent="0.25">
      <c r="A77" s="26">
        <f t="shared" si="5"/>
        <v>68</v>
      </c>
      <c r="B77" s="29"/>
      <c r="C77" s="27"/>
      <c r="D77" s="28">
        <f t="shared" si="6"/>
        <v>571</v>
      </c>
      <c r="E77" s="29"/>
      <c r="F77" s="30">
        <v>1</v>
      </c>
      <c r="G77" s="27" t="s">
        <v>93</v>
      </c>
      <c r="H77" s="34">
        <v>1923</v>
      </c>
      <c r="I77" s="35">
        <v>1</v>
      </c>
      <c r="J77" s="29" t="s">
        <v>55</v>
      </c>
      <c r="K77" s="32">
        <f t="shared" si="4"/>
        <v>1</v>
      </c>
      <c r="L77" s="32">
        <v>36</v>
      </c>
      <c r="M77" s="32">
        <v>240</v>
      </c>
    </row>
    <row r="78" spans="1:13" s="102" customFormat="1" x14ac:dyDescent="0.25">
      <c r="A78" s="26">
        <f t="shared" si="5"/>
        <v>69</v>
      </c>
      <c r="B78" s="29"/>
      <c r="C78" s="27"/>
      <c r="D78" s="28">
        <f t="shared" si="6"/>
        <v>572</v>
      </c>
      <c r="E78" s="29"/>
      <c r="F78" s="30">
        <v>2</v>
      </c>
      <c r="G78" s="27" t="s">
        <v>135</v>
      </c>
      <c r="H78" s="34">
        <v>1923</v>
      </c>
      <c r="I78" s="35">
        <v>1</v>
      </c>
      <c r="J78" s="29" t="s">
        <v>1613</v>
      </c>
      <c r="K78" s="32">
        <f t="shared" si="4"/>
        <v>2</v>
      </c>
      <c r="L78" s="32">
        <v>63.5</v>
      </c>
      <c r="M78" s="32">
        <v>170</v>
      </c>
    </row>
    <row r="79" spans="1:13" s="102" customFormat="1" x14ac:dyDescent="0.25">
      <c r="A79" s="26">
        <f t="shared" si="5"/>
        <v>70</v>
      </c>
      <c r="B79" s="29"/>
      <c r="C79" s="27"/>
      <c r="D79" s="28">
        <f t="shared" si="6"/>
        <v>573</v>
      </c>
      <c r="E79" s="29" t="s">
        <v>1604</v>
      </c>
      <c r="F79" s="30">
        <v>5</v>
      </c>
      <c r="G79" s="27" t="s">
        <v>136</v>
      </c>
      <c r="H79" s="34">
        <v>1923</v>
      </c>
      <c r="I79" s="35">
        <v>1</v>
      </c>
      <c r="J79" s="29" t="s">
        <v>1683</v>
      </c>
      <c r="K79" s="32">
        <f t="shared" si="4"/>
        <v>5</v>
      </c>
      <c r="L79" s="32">
        <v>148.5</v>
      </c>
      <c r="M79" s="32">
        <v>750</v>
      </c>
    </row>
    <row r="80" spans="1:13" s="102" customFormat="1" x14ac:dyDescent="0.25">
      <c r="A80" s="26">
        <f t="shared" si="5"/>
        <v>71</v>
      </c>
      <c r="B80" s="29"/>
      <c r="C80" s="27"/>
      <c r="D80" s="28">
        <v>575</v>
      </c>
      <c r="E80" s="29"/>
      <c r="F80" s="30">
        <v>0.01</v>
      </c>
      <c r="G80" s="27" t="s">
        <v>57</v>
      </c>
      <c r="H80" s="34">
        <v>1923</v>
      </c>
      <c r="I80" s="35">
        <v>1</v>
      </c>
      <c r="J80" s="29" t="s">
        <v>78</v>
      </c>
      <c r="K80" s="32">
        <f t="shared" si="4"/>
        <v>0.01</v>
      </c>
      <c r="L80" s="32">
        <v>6.5</v>
      </c>
      <c r="M80" s="32">
        <v>16</v>
      </c>
    </row>
    <row r="81" spans="1:13" s="102" customFormat="1" x14ac:dyDescent="0.25">
      <c r="A81" s="26">
        <f t="shared" si="5"/>
        <v>72</v>
      </c>
      <c r="B81" s="29"/>
      <c r="C81" s="27"/>
      <c r="D81" s="28">
        <f t="shared" si="6"/>
        <v>576</v>
      </c>
      <c r="E81" s="29"/>
      <c r="F81" s="30">
        <v>1.4999999999999999E-2</v>
      </c>
      <c r="G81" s="27" t="s">
        <v>121</v>
      </c>
      <c r="H81" s="34">
        <v>1925</v>
      </c>
      <c r="I81" s="35">
        <v>1</v>
      </c>
      <c r="J81" s="29" t="s">
        <v>1612</v>
      </c>
      <c r="K81" s="32">
        <f t="shared" si="4"/>
        <v>1.4999999999999999E-2</v>
      </c>
      <c r="L81" s="32">
        <v>2.02</v>
      </c>
      <c r="M81" s="32">
        <v>1.8</v>
      </c>
    </row>
    <row r="82" spans="1:13" s="102" customFormat="1" x14ac:dyDescent="0.25">
      <c r="A82" s="26">
        <f t="shared" si="5"/>
        <v>73</v>
      </c>
      <c r="B82" s="29"/>
      <c r="C82" s="27"/>
      <c r="D82" s="28">
        <f t="shared" si="6"/>
        <v>577</v>
      </c>
      <c r="E82" s="29"/>
      <c r="F82" s="30">
        <v>0.02</v>
      </c>
      <c r="G82" s="27" t="s">
        <v>122</v>
      </c>
      <c r="H82" s="34" t="s">
        <v>137</v>
      </c>
      <c r="I82" s="35">
        <v>1</v>
      </c>
      <c r="J82" s="27" t="s">
        <v>112</v>
      </c>
      <c r="K82" s="32">
        <f t="shared" si="4"/>
        <v>0.02</v>
      </c>
      <c r="L82" s="32">
        <v>1</v>
      </c>
      <c r="M82" s="32">
        <v>35</v>
      </c>
    </row>
    <row r="83" spans="1:13" s="102" customFormat="1" x14ac:dyDescent="0.25">
      <c r="A83" s="26">
        <f t="shared" si="5"/>
        <v>74</v>
      </c>
      <c r="B83" s="29"/>
      <c r="C83" s="27"/>
      <c r="D83" s="28">
        <f t="shared" si="6"/>
        <v>578</v>
      </c>
      <c r="E83" s="29"/>
      <c r="F83" s="30">
        <v>0.01</v>
      </c>
      <c r="G83" s="27" t="s">
        <v>57</v>
      </c>
      <c r="H83" s="34">
        <v>1923</v>
      </c>
      <c r="I83" s="35">
        <v>1</v>
      </c>
      <c r="J83" s="29" t="s">
        <v>1612</v>
      </c>
      <c r="K83" s="32">
        <f t="shared" si="4"/>
        <v>0.01</v>
      </c>
      <c r="L83" s="32">
        <v>48.58</v>
      </c>
      <c r="M83" s="32">
        <v>110</v>
      </c>
    </row>
    <row r="84" spans="1:13" s="102" customFormat="1" ht="16.5" thickBot="1" x14ac:dyDescent="0.3">
      <c r="A84" s="26">
        <f t="shared" si="5"/>
        <v>75</v>
      </c>
      <c r="B84" s="29"/>
      <c r="C84" s="27"/>
      <c r="D84" s="28">
        <f t="shared" si="6"/>
        <v>579</v>
      </c>
      <c r="E84" s="29"/>
      <c r="F84" s="30">
        <v>0.02</v>
      </c>
      <c r="G84" s="27" t="s">
        <v>122</v>
      </c>
      <c r="H84" s="34">
        <v>1923</v>
      </c>
      <c r="I84" s="35">
        <v>1</v>
      </c>
      <c r="J84" s="29" t="s">
        <v>60</v>
      </c>
      <c r="K84" s="32">
        <f>IF(F84*I84&gt;0,F84*I84," ")</f>
        <v>0.02</v>
      </c>
      <c r="L84" s="32">
        <v>45</v>
      </c>
      <c r="M84" s="32">
        <v>160</v>
      </c>
    </row>
    <row r="85" spans="1:13" ht="16.5" thickTop="1" x14ac:dyDescent="0.25">
      <c r="A85" s="37"/>
      <c r="B85" s="38"/>
      <c r="C85" s="38"/>
      <c r="D85" s="39"/>
      <c r="E85" s="38"/>
      <c r="F85" s="40"/>
      <c r="G85" s="38"/>
      <c r="H85" s="38"/>
      <c r="I85" s="41"/>
      <c r="J85" s="42"/>
      <c r="K85" s="43"/>
      <c r="L85" s="44"/>
      <c r="M85" s="45"/>
    </row>
    <row r="86" spans="1:13" ht="16.5" thickBot="1" x14ac:dyDescent="0.3">
      <c r="A86" s="46"/>
      <c r="B86" s="47" t="s">
        <v>36</v>
      </c>
      <c r="C86" s="48"/>
      <c r="D86" s="49"/>
      <c r="E86" s="48"/>
      <c r="F86" s="50"/>
      <c r="G86" s="48"/>
      <c r="H86" s="48"/>
      <c r="I86" s="51"/>
      <c r="J86" s="52" t="s">
        <v>2</v>
      </c>
      <c r="K86" s="53"/>
      <c r="L86" s="53"/>
      <c r="M86" s="54"/>
    </row>
    <row r="87" spans="1:13" ht="16.5" thickTop="1" x14ac:dyDescent="0.25">
      <c r="A87" s="46"/>
      <c r="B87" s="55" t="s">
        <v>37</v>
      </c>
      <c r="C87" s="48"/>
      <c r="D87" s="49"/>
      <c r="E87" s="56"/>
      <c r="F87" s="57"/>
      <c r="G87" s="56"/>
      <c r="H87" s="56"/>
      <c r="I87" s="51"/>
      <c r="J87" s="58"/>
      <c r="K87" s="59"/>
      <c r="L87" s="59"/>
      <c r="M87" s="60"/>
    </row>
    <row r="88" spans="1:13" x14ac:dyDescent="0.25">
      <c r="A88" s="46"/>
      <c r="B88" s="47" t="s">
        <v>38</v>
      </c>
      <c r="C88" s="48"/>
      <c r="D88" s="49"/>
      <c r="E88" s="56"/>
      <c r="F88" s="57"/>
      <c r="G88" s="56"/>
      <c r="H88" s="56"/>
      <c r="I88" s="51"/>
      <c r="J88" s="61" t="s">
        <v>39</v>
      </c>
      <c r="K88" s="62"/>
      <c r="L88" s="63"/>
      <c r="M88" s="64">
        <f>SUM(K10:K84)</f>
        <v>22.914999999999992</v>
      </c>
    </row>
    <row r="89" spans="1:13" x14ac:dyDescent="0.25">
      <c r="A89" s="46"/>
      <c r="B89" s="48"/>
      <c r="C89" s="48"/>
      <c r="D89" s="49"/>
      <c r="E89" s="56"/>
      <c r="F89" s="57"/>
      <c r="G89" s="56"/>
      <c r="H89" s="56"/>
      <c r="I89" s="51"/>
      <c r="J89" s="61" t="s">
        <v>40</v>
      </c>
      <c r="K89" s="62"/>
      <c r="L89" s="63"/>
      <c r="M89" s="64">
        <f>SUM(L10:L84)</f>
        <v>3626.9999999999995</v>
      </c>
    </row>
    <row r="90" spans="1:13" x14ac:dyDescent="0.25">
      <c r="A90" s="46"/>
      <c r="B90" s="48"/>
      <c r="C90" s="48"/>
      <c r="D90" s="49"/>
      <c r="E90" s="48"/>
      <c r="F90" s="50"/>
      <c r="G90" s="48"/>
      <c r="H90" s="48"/>
      <c r="I90" s="51"/>
      <c r="J90" s="61" t="s">
        <v>41</v>
      </c>
      <c r="K90" s="62"/>
      <c r="L90" s="63"/>
      <c r="M90" s="64">
        <f>SUM(M10:M84)</f>
        <v>9898.2999999999993</v>
      </c>
    </row>
    <row r="91" spans="1:13" ht="16.5" thickBot="1" x14ac:dyDescent="0.3">
      <c r="A91" s="65"/>
      <c r="B91" s="66"/>
      <c r="C91" s="66"/>
      <c r="D91" s="67"/>
      <c r="E91" s="66"/>
      <c r="F91" s="68"/>
      <c r="G91" s="66"/>
      <c r="H91" s="66"/>
      <c r="I91" s="69"/>
      <c r="J91" s="70" t="s">
        <v>42</v>
      </c>
      <c r="K91" s="71"/>
      <c r="L91" s="71"/>
      <c r="M91" s="72">
        <f>SUM(I10:I84)</f>
        <v>72</v>
      </c>
    </row>
    <row r="92" spans="1:13" ht="16.5" thickTop="1" x14ac:dyDescent="0.25">
      <c r="A92" s="73"/>
      <c r="B92" s="74" t="s">
        <v>1584</v>
      </c>
      <c r="C92" s="75"/>
      <c r="D92" s="75"/>
      <c r="E92" s="75"/>
      <c r="F92" s="76"/>
      <c r="G92" s="75"/>
      <c r="H92" s="75"/>
      <c r="I92" s="75"/>
      <c r="J92" s="75"/>
      <c r="K92" s="76"/>
      <c r="L92" s="76"/>
      <c r="M92" s="77"/>
    </row>
  </sheetData>
  <printOptions gridLinesSet="0"/>
  <pageMargins left="0.75" right="0.25" top="0.75" bottom="0.55000000000000004" header="0.5" footer="0.5"/>
  <pageSetup scale="48" orientation="portrait" horizontalDpi="300" verticalDpi="300" r:id="rId1"/>
  <headerFooter alignWithMargins="0">
    <oddHeader>&amp;L&amp;D</oddHeader>
    <oddFooter>&amp;LREGISS08.XLS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80</vt:i4>
      </vt:variant>
    </vt:vector>
  </HeadingPairs>
  <TitlesOfParts>
    <vt:vector size="121" baseType="lpstr">
      <vt:lpstr>SingleSum</vt:lpstr>
      <vt:lpstr>RI01</vt:lpstr>
      <vt:lpstr>RI02</vt:lpstr>
      <vt:lpstr>RI03</vt:lpstr>
      <vt:lpstr>RI04</vt:lpstr>
      <vt:lpstr>RI05</vt:lpstr>
      <vt:lpstr>RI06</vt:lpstr>
      <vt:lpstr>RI07</vt:lpstr>
      <vt:lpstr>RI08</vt:lpstr>
      <vt:lpstr>RI09</vt:lpstr>
      <vt:lpstr>RI10</vt:lpstr>
      <vt:lpstr>RI11</vt:lpstr>
      <vt:lpstr>RI12</vt:lpstr>
      <vt:lpstr>RI13</vt:lpstr>
      <vt:lpstr>RI14</vt:lpstr>
      <vt:lpstr>RI15</vt:lpstr>
      <vt:lpstr>RI16</vt:lpstr>
      <vt:lpstr>RI17</vt:lpstr>
      <vt:lpstr>RI18</vt:lpstr>
      <vt:lpstr>RI19</vt:lpstr>
      <vt:lpstr>RI20</vt:lpstr>
      <vt:lpstr>RI21</vt:lpstr>
      <vt:lpstr>RI22</vt:lpstr>
      <vt:lpstr>RI23</vt:lpstr>
      <vt:lpstr>RI24</vt:lpstr>
      <vt:lpstr>RI25</vt:lpstr>
      <vt:lpstr>RI26</vt:lpstr>
      <vt:lpstr>RI27</vt:lpstr>
      <vt:lpstr>RI28</vt:lpstr>
      <vt:lpstr>RI29</vt:lpstr>
      <vt:lpstr>RI30</vt:lpstr>
      <vt:lpstr>RI31</vt:lpstr>
      <vt:lpstr>RI32</vt:lpstr>
      <vt:lpstr>RI33</vt:lpstr>
      <vt:lpstr>AM01</vt:lpstr>
      <vt:lpstr>AM02</vt:lpstr>
      <vt:lpstr>SD01</vt:lpstr>
      <vt:lpstr>PD01</vt:lpstr>
      <vt:lpstr>PD02</vt:lpstr>
      <vt:lpstr>OI01</vt:lpstr>
      <vt:lpstr>MI01</vt:lpstr>
      <vt:lpstr>'AM01'!Print_Area</vt:lpstr>
      <vt:lpstr>'AM02'!Print_Area</vt:lpstr>
      <vt:lpstr>MI01!Print_Area</vt:lpstr>
      <vt:lpstr>OI01!Print_Area</vt:lpstr>
      <vt:lpstr>PD01!Print_Area</vt:lpstr>
      <vt:lpstr>PD02!Print_Area</vt:lpstr>
      <vt:lpstr>RI01!Print_Area</vt:lpstr>
      <vt:lpstr>RI02!Print_Area</vt:lpstr>
      <vt:lpstr>RI03!Print_Area</vt:lpstr>
      <vt:lpstr>RI04!Print_Area</vt:lpstr>
      <vt:lpstr>RI05!Print_Area</vt:lpstr>
      <vt:lpstr>RI06!Print_Area</vt:lpstr>
      <vt:lpstr>RI07!Print_Area</vt:lpstr>
      <vt:lpstr>RI08!Print_Area</vt:lpstr>
      <vt:lpstr>RI09!Print_Area</vt:lpstr>
      <vt:lpstr>RI10!Print_Area</vt:lpstr>
      <vt:lpstr>RI11!Print_Area</vt:lpstr>
      <vt:lpstr>RI12!Print_Area</vt:lpstr>
      <vt:lpstr>RI13!Print_Area</vt:lpstr>
      <vt:lpstr>RI14!Print_Area</vt:lpstr>
      <vt:lpstr>RI15!Print_Area</vt:lpstr>
      <vt:lpstr>RI16!Print_Area</vt:lpstr>
      <vt:lpstr>RI17!Print_Area</vt:lpstr>
      <vt:lpstr>RI18!Print_Area</vt:lpstr>
      <vt:lpstr>RI19!Print_Area</vt:lpstr>
      <vt:lpstr>RI20!Print_Area</vt:lpstr>
      <vt:lpstr>RI21!Print_Area</vt:lpstr>
      <vt:lpstr>RI22!Print_Area</vt:lpstr>
      <vt:lpstr>RI23!Print_Area</vt:lpstr>
      <vt:lpstr>RI24!Print_Area</vt:lpstr>
      <vt:lpstr>RI25!Print_Area</vt:lpstr>
      <vt:lpstr>RI26!Print_Area</vt:lpstr>
      <vt:lpstr>RI27!Print_Area</vt:lpstr>
      <vt:lpstr>RI28!Print_Area</vt:lpstr>
      <vt:lpstr>RI29!Print_Area</vt:lpstr>
      <vt:lpstr>RI30!Print_Area</vt:lpstr>
      <vt:lpstr>RI31!Print_Area</vt:lpstr>
      <vt:lpstr>RI32!Print_Area</vt:lpstr>
      <vt:lpstr>RI33!Print_Area</vt:lpstr>
      <vt:lpstr>SD01!Print_Area</vt:lpstr>
      <vt:lpstr>'AM01'!Print_Area_MI</vt:lpstr>
      <vt:lpstr>'AM02'!Print_Area_MI</vt:lpstr>
      <vt:lpstr>MI01!Print_Area_MI</vt:lpstr>
      <vt:lpstr>OI01!Print_Area_MI</vt:lpstr>
      <vt:lpstr>PD01!Print_Area_MI</vt:lpstr>
      <vt:lpstr>PD02!Print_Area_MI</vt:lpstr>
      <vt:lpstr>RI02!Print_Area_MI</vt:lpstr>
      <vt:lpstr>RI03!Print_Area_MI</vt:lpstr>
      <vt:lpstr>RI04!Print_Area_MI</vt:lpstr>
      <vt:lpstr>RI05!Print_Area_MI</vt:lpstr>
      <vt:lpstr>RI06!Print_Area_MI</vt:lpstr>
      <vt:lpstr>RI07!Print_Area_MI</vt:lpstr>
      <vt:lpstr>RI08!Print_Area_MI</vt:lpstr>
      <vt:lpstr>RI09!Print_Area_MI</vt:lpstr>
      <vt:lpstr>RI10!Print_Area_MI</vt:lpstr>
      <vt:lpstr>RI11!Print_Area_MI</vt:lpstr>
      <vt:lpstr>RI12!Print_Area_MI</vt:lpstr>
      <vt:lpstr>RI13!Print_Area_MI</vt:lpstr>
      <vt:lpstr>RI14!Print_Area_MI</vt:lpstr>
      <vt:lpstr>RI15!Print_Area_MI</vt:lpstr>
      <vt:lpstr>RI16!Print_Area_MI</vt:lpstr>
      <vt:lpstr>RI17!Print_Area_MI</vt:lpstr>
      <vt:lpstr>RI18!Print_Area_MI</vt:lpstr>
      <vt:lpstr>RI19!Print_Area_MI</vt:lpstr>
      <vt:lpstr>RI20!Print_Area_MI</vt:lpstr>
      <vt:lpstr>RI21!Print_Area_MI</vt:lpstr>
      <vt:lpstr>RI22!Print_Area_MI</vt:lpstr>
      <vt:lpstr>RI23!Print_Area_MI</vt:lpstr>
      <vt:lpstr>RI24!Print_Area_MI</vt:lpstr>
      <vt:lpstr>RI25!Print_Area_MI</vt:lpstr>
      <vt:lpstr>RI26!Print_Area_MI</vt:lpstr>
      <vt:lpstr>RI27!Print_Area_MI</vt:lpstr>
      <vt:lpstr>RI28!Print_Area_MI</vt:lpstr>
      <vt:lpstr>RI29!Print_Area_MI</vt:lpstr>
      <vt:lpstr>RI30!Print_Area_MI</vt:lpstr>
      <vt:lpstr>RI31!Print_Area_MI</vt:lpstr>
      <vt:lpstr>RI32!Print_Area_MI</vt:lpstr>
      <vt:lpstr>RI33!Print_Area_MI</vt:lpstr>
      <vt:lpstr>SD01!Print_Area_MI</vt:lpstr>
      <vt:lpstr>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Pataky</dc:creator>
  <cp:lastModifiedBy>Ken Pataky</cp:lastModifiedBy>
  <cp:lastPrinted>2015-07-12T02:03:07Z</cp:lastPrinted>
  <dcterms:created xsi:type="dcterms:W3CDTF">2015-06-27T17:05:24Z</dcterms:created>
  <dcterms:modified xsi:type="dcterms:W3CDTF">2016-04-11T01:43:13Z</dcterms:modified>
</cp:coreProperties>
</file>